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新しいフォルダー\1.hofu.link\work\attend\028\"/>
    </mc:Choice>
  </mc:AlternateContent>
  <xr:revisionPtr revIDLastSave="0" documentId="8_{B9B43FA4-D732-45B5-859E-43BC0B0B71A8}" xr6:coauthVersionLast="47" xr6:coauthVersionMax="47" xr10:uidLastSave="{00000000-0000-0000-0000-000000000000}"/>
  <bookViews>
    <workbookView xWindow="2160" yWindow="320" windowWidth="15090" windowHeight="8800" activeTab="1" xr2:uid="{00000000-000D-0000-FFFF-FFFF00000000}"/>
  </bookViews>
  <sheets>
    <sheet name="j" sheetId="3" r:id="rId1"/>
    <sheet name="アルバイト賃金計算簿" sheetId="4" r:id="rId2"/>
  </sheets>
  <definedNames>
    <definedName name="_xlnm.Print_Area" localSheetId="1">アルバイト賃金計算簿!$A$1:$Z$38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7" i="4" l="1"/>
  <c r="M37" i="4"/>
  <c r="T37" i="4" s="1"/>
  <c r="O36" i="4"/>
  <c r="M36" i="4"/>
  <c r="T36" i="4" s="1"/>
  <c r="O35" i="4"/>
  <c r="M35" i="4"/>
  <c r="T35" i="4" s="1"/>
  <c r="T34" i="4"/>
  <c r="O34" i="4"/>
  <c r="M34" i="4"/>
  <c r="O33" i="4"/>
  <c r="M33" i="4"/>
  <c r="T33" i="4" s="1"/>
  <c r="T32" i="4"/>
  <c r="O32" i="4"/>
  <c r="M32" i="4"/>
  <c r="T31" i="4"/>
  <c r="O31" i="4"/>
  <c r="M31" i="4"/>
  <c r="O30" i="4"/>
  <c r="T30" i="4" s="1"/>
  <c r="M30" i="4"/>
  <c r="O29" i="4"/>
  <c r="M29" i="4"/>
  <c r="T29" i="4" s="1"/>
  <c r="O28" i="4"/>
  <c r="M28" i="4"/>
  <c r="T28" i="4" s="1"/>
  <c r="O27" i="4"/>
  <c r="M27" i="4"/>
  <c r="T27" i="4" s="1"/>
  <c r="T26" i="4"/>
  <c r="O26" i="4"/>
  <c r="M26" i="4"/>
  <c r="O25" i="4"/>
  <c r="M25" i="4"/>
  <c r="T25" i="4" s="1"/>
  <c r="T24" i="4"/>
  <c r="O24" i="4"/>
  <c r="M24" i="4"/>
  <c r="T23" i="4"/>
  <c r="O23" i="4"/>
  <c r="M23" i="4"/>
  <c r="O22" i="4"/>
  <c r="T22" i="4" s="1"/>
  <c r="M22" i="4"/>
  <c r="O21" i="4"/>
  <c r="T21" i="4" s="1"/>
  <c r="M21" i="4"/>
  <c r="O20" i="4"/>
  <c r="M20" i="4"/>
  <c r="T20" i="4" s="1"/>
  <c r="O19" i="4"/>
  <c r="M19" i="4"/>
  <c r="T19" i="4" s="1"/>
  <c r="T18" i="4"/>
  <c r="O18" i="4"/>
  <c r="M18" i="4"/>
  <c r="O17" i="4"/>
  <c r="M17" i="4"/>
  <c r="T17" i="4" s="1"/>
  <c r="AD16" i="4"/>
  <c r="A33" i="4" s="1"/>
  <c r="B33" i="4" s="1"/>
  <c r="O16" i="4"/>
  <c r="T16" i="4" s="1"/>
  <c r="M16" i="4"/>
  <c r="O15" i="4"/>
  <c r="M15" i="4"/>
  <c r="T15" i="4" s="1"/>
  <c r="O14" i="4"/>
  <c r="M14" i="4"/>
  <c r="T14" i="4" s="1"/>
  <c r="O13" i="4"/>
  <c r="M13" i="4"/>
  <c r="T13" i="4" s="1"/>
  <c r="T12" i="4"/>
  <c r="O12" i="4"/>
  <c r="M12" i="4"/>
  <c r="O11" i="4"/>
  <c r="M11" i="4"/>
  <c r="T11" i="4" s="1"/>
  <c r="O10" i="4"/>
  <c r="M10" i="4"/>
  <c r="T10" i="4" s="1"/>
  <c r="O9" i="4"/>
  <c r="T9" i="4" s="1"/>
  <c r="M9" i="4"/>
  <c r="O8" i="4"/>
  <c r="T8" i="4" s="1"/>
  <c r="M8" i="4"/>
  <c r="O7" i="4"/>
  <c r="M7" i="4"/>
  <c r="T7" i="4" s="1"/>
  <c r="I37" i="3"/>
  <c r="H37" i="3"/>
  <c r="I36" i="3"/>
  <c r="H36" i="3"/>
  <c r="I35" i="3"/>
  <c r="H35" i="3"/>
  <c r="K35" i="3" s="1"/>
  <c r="I34" i="3"/>
  <c r="H34" i="3"/>
  <c r="K34" i="3" s="1"/>
  <c r="I33" i="3"/>
  <c r="H33" i="3"/>
  <c r="K33" i="3" s="1"/>
  <c r="I32" i="3"/>
  <c r="H32" i="3"/>
  <c r="I31" i="3"/>
  <c r="H31" i="3"/>
  <c r="K31" i="3" s="1"/>
  <c r="I30" i="3"/>
  <c r="H30" i="3"/>
  <c r="K30" i="3" s="1"/>
  <c r="I29" i="3"/>
  <c r="H29" i="3"/>
  <c r="K29" i="3" s="1"/>
  <c r="I28" i="3"/>
  <c r="H28" i="3"/>
  <c r="K28" i="3" s="1"/>
  <c r="I27" i="3"/>
  <c r="H27" i="3"/>
  <c r="K27" i="3" s="1"/>
  <c r="I26" i="3"/>
  <c r="H26" i="3"/>
  <c r="K26" i="3" s="1"/>
  <c r="I25" i="3"/>
  <c r="H25" i="3"/>
  <c r="K25" i="3" s="1"/>
  <c r="I24" i="3"/>
  <c r="H24" i="3"/>
  <c r="K24" i="3" s="1"/>
  <c r="I23" i="3"/>
  <c r="H23" i="3"/>
  <c r="K23" i="3" s="1"/>
  <c r="I22" i="3"/>
  <c r="H22" i="3"/>
  <c r="K22" i="3" s="1"/>
  <c r="I21" i="3"/>
  <c r="H21" i="3"/>
  <c r="K21" i="3" s="1"/>
  <c r="I20" i="3"/>
  <c r="H20" i="3"/>
  <c r="K20" i="3" s="1"/>
  <c r="I19" i="3"/>
  <c r="H19" i="3"/>
  <c r="K19" i="3" s="1"/>
  <c r="I18" i="3"/>
  <c r="H18" i="3"/>
  <c r="K18" i="3" s="1"/>
  <c r="I17" i="3"/>
  <c r="H17" i="3"/>
  <c r="K17" i="3" s="1"/>
  <c r="I16" i="3"/>
  <c r="H16" i="3"/>
  <c r="K16" i="3" s="1"/>
  <c r="I15" i="3"/>
  <c r="H15" i="3"/>
  <c r="K15" i="3" s="1"/>
  <c r="I14" i="3"/>
  <c r="H14" i="3"/>
  <c r="K14" i="3" s="1"/>
  <c r="I13" i="3"/>
  <c r="H13" i="3"/>
  <c r="K13" i="3" s="1"/>
  <c r="I12" i="3"/>
  <c r="H12" i="3"/>
  <c r="K12" i="3" s="1"/>
  <c r="I11" i="3"/>
  <c r="H11" i="3"/>
  <c r="K11" i="3" s="1"/>
  <c r="I10" i="3"/>
  <c r="H10" i="3"/>
  <c r="I9" i="3"/>
  <c r="H9" i="3"/>
  <c r="I8" i="3"/>
  <c r="H8" i="3"/>
  <c r="I7" i="3"/>
  <c r="H7" i="3"/>
  <c r="K7" i="3" s="1"/>
  <c r="A7" i="3"/>
  <c r="T38" i="4" l="1"/>
  <c r="A19" i="4"/>
  <c r="B19" i="4" s="1"/>
  <c r="A27" i="4"/>
  <c r="B27" i="4" s="1"/>
  <c r="A10" i="4"/>
  <c r="B10" i="4" s="1"/>
  <c r="AE16" i="4"/>
  <c r="A35" i="4" s="1"/>
  <c r="B35" i="4" s="1"/>
  <c r="A22" i="4"/>
  <c r="B22" i="4" s="1"/>
  <c r="A30" i="4"/>
  <c r="B30" i="4" s="1"/>
  <c r="A14" i="4"/>
  <c r="B14" i="4" s="1"/>
  <c r="A8" i="4"/>
  <c r="B8" i="4" s="1"/>
  <c r="A15" i="4"/>
  <c r="B15" i="4" s="1"/>
  <c r="A12" i="4"/>
  <c r="B12" i="4" s="1"/>
  <c r="A9" i="4"/>
  <c r="B9" i="4" s="1"/>
  <c r="A20" i="4"/>
  <c r="B20" i="4" s="1"/>
  <c r="A28" i="4"/>
  <c r="B28" i="4" s="1"/>
  <c r="A13" i="4"/>
  <c r="B13" i="4" s="1"/>
  <c r="A18" i="4"/>
  <c r="B18" i="4" s="1"/>
  <c r="A7" i="4"/>
  <c r="B7" i="4" s="1"/>
  <c r="A16" i="4"/>
  <c r="B16" i="4" s="1"/>
  <c r="A11" i="4"/>
  <c r="B11" i="4" s="1"/>
  <c r="A21" i="4"/>
  <c r="B21" i="4" s="1"/>
  <c r="A29" i="4"/>
  <c r="B29" i="4" s="1"/>
  <c r="A24" i="4"/>
  <c r="B24" i="4" s="1"/>
  <c r="A32" i="4"/>
  <c r="B32" i="4" s="1"/>
  <c r="A26" i="4"/>
  <c r="B26" i="4" s="1"/>
  <c r="A34" i="4"/>
  <c r="B34" i="4" s="1"/>
  <c r="A23" i="4"/>
  <c r="B23" i="4" s="1"/>
  <c r="A31" i="4"/>
  <c r="B31" i="4" s="1"/>
  <c r="A17" i="4"/>
  <c r="B17" i="4" s="1"/>
  <c r="A25" i="4"/>
  <c r="B25" i="4" s="1"/>
  <c r="K32" i="3"/>
  <c r="K36" i="3"/>
  <c r="K37" i="3"/>
  <c r="K8" i="3"/>
  <c r="K9" i="3"/>
  <c r="A8" i="3"/>
  <c r="B7" i="3"/>
  <c r="K10" i="3"/>
  <c r="A36" i="4" l="1"/>
  <c r="B36" i="4" s="1"/>
  <c r="A37" i="4"/>
  <c r="B37" i="4" s="1"/>
  <c r="K38" i="3"/>
  <c r="B8" i="3"/>
  <c r="A9" i="3"/>
  <c r="A10" i="3" l="1"/>
  <c r="B9" i="3"/>
  <c r="A11" i="3" l="1"/>
  <c r="B10" i="3"/>
  <c r="A12" i="3" l="1"/>
  <c r="B11" i="3"/>
  <c r="A13" i="3" l="1"/>
  <c r="B12" i="3"/>
  <c r="A14" i="3" l="1"/>
  <c r="B13" i="3"/>
  <c r="A15" i="3" l="1"/>
  <c r="B14" i="3"/>
  <c r="A16" i="3" l="1"/>
  <c r="B15" i="3"/>
  <c r="A17" i="3" l="1"/>
  <c r="B16" i="3"/>
  <c r="A18" i="3" l="1"/>
  <c r="B17" i="3"/>
  <c r="A19" i="3" l="1"/>
  <c r="B18" i="3"/>
  <c r="A20" i="3" l="1"/>
  <c r="B19" i="3"/>
  <c r="A21" i="3" l="1"/>
  <c r="B20" i="3"/>
  <c r="A22" i="3" l="1"/>
  <c r="B21" i="3"/>
  <c r="A23" i="3" l="1"/>
  <c r="B22" i="3"/>
  <c r="A24" i="3" l="1"/>
  <c r="B23" i="3"/>
  <c r="A25" i="3" l="1"/>
  <c r="B24" i="3"/>
  <c r="A26" i="3" l="1"/>
  <c r="B25" i="3"/>
  <c r="A27" i="3" l="1"/>
  <c r="B26" i="3"/>
  <c r="A28" i="3" l="1"/>
  <c r="B27" i="3"/>
  <c r="A29" i="3" l="1"/>
  <c r="B28" i="3"/>
  <c r="A30" i="3" l="1"/>
  <c r="B29" i="3"/>
  <c r="A31" i="3" l="1"/>
  <c r="B30" i="3"/>
  <c r="A32" i="3" l="1"/>
  <c r="B31" i="3"/>
  <c r="A33" i="3" l="1"/>
  <c r="B32" i="3"/>
  <c r="A34" i="3" l="1"/>
  <c r="B33" i="3"/>
  <c r="A35" i="3" l="1"/>
  <c r="B34" i="3"/>
  <c r="A36" i="3" l="1"/>
  <c r="B35" i="3"/>
  <c r="A37" i="3" l="1"/>
  <c r="B37" i="3" s="1"/>
  <c r="B36" i="3"/>
</calcChain>
</file>

<file path=xl/sharedStrings.xml><?xml version="1.0" encoding="utf-8"?>
<sst xmlns="http://schemas.openxmlformats.org/spreadsheetml/2006/main" count="83" uniqueCount="56">
  <si>
    <t>月</t>
  </si>
  <si>
    <t>日</t>
  </si>
  <si>
    <t>（灰色になっている部分を入力してください）</t>
  </si>
  <si>
    <t>年</t>
  </si>
  <si>
    <t>NO:</t>
  </si>
  <si>
    <t>氏名</t>
  </si>
  <si>
    <t>曜日</t>
  </si>
  <si>
    <t>始業時刻</t>
  </si>
  <si>
    <t>就業時刻</t>
  </si>
  <si>
    <t>休憩</t>
  </si>
  <si>
    <t>実働時間</t>
  </si>
  <si>
    <t>時給単価</t>
  </si>
  <si>
    <t>小計</t>
  </si>
  <si>
    <t>備考</t>
  </si>
  <si>
    <t>時</t>
  </si>
  <si>
    <t>分</t>
  </si>
  <si>
    <t>合計</t>
  </si>
  <si>
    <t>アルバイト賃金計算簿</t>
    <phoneticPr fontId="3"/>
  </si>
  <si>
    <t>【印刷範囲指定により枠外は印刷しない】</t>
  </si>
  <si>
    <t>（西暦）年月日を入力してください。</t>
  </si>
  <si>
    <t>日から</t>
  </si>
  <si>
    <t>No.</t>
  </si>
  <si>
    <t>０．準備</t>
  </si>
  <si>
    <t>曜</t>
  </si>
  <si>
    <t>０．１．基準時間（実働時間を求めるための単位）を下記に設定します。</t>
  </si>
  <si>
    <t>（詳細仕様）</t>
  </si>
  <si>
    <t>・実働時間は、基準時間によって切り捨てられます。</t>
  </si>
  <si>
    <t>・基準時間は、１分から６０分までを想定しています。</t>
  </si>
  <si>
    <t>・基準時間が、各人ごとに変わることは想定していません。</t>
  </si>
  <si>
    <t>１．前処理</t>
  </si>
  <si>
    <t>１．１．（西暦）年月日を入力します。</t>
  </si>
  <si>
    <t>・A3に年、D3に月、f3に日をを入力すると、ad16に指定された日からの年月日として保存されます。</t>
  </si>
  <si>
    <t>・ただし、A3又はD3又はf3が未入力の場合、ad16には何も設定されません。</t>
  </si>
  <si>
    <t>・ad16が指定されると、ae16にその月の最後の日が設定されます。</t>
  </si>
  <si>
    <t>・指定された年月日から一ヶ月を想定しています。</t>
  </si>
  <si>
    <t>・ad16を元にA列に日付、B列にその日付に該当する曜日を表示します。</t>
  </si>
  <si>
    <t>・A列は、ad16が設定されていない場合、B列は、A列が設定されていない場合、何も表示しません。</t>
  </si>
  <si>
    <t>・A列は、＋１することで翌日を求めています。</t>
  </si>
  <si>
    <t>・表示する必要がない日付（２９日から３１日等）は、A列の値がae16より大きいかで判断しています。</t>
  </si>
  <si>
    <t>１．２．No.（任意）と氏名を入力し別名保存します。</t>
  </si>
  <si>
    <t>２．時間入力</t>
  </si>
  <si>
    <t>２．１．時刻等の入力をします。</t>
  </si>
  <si>
    <t>・始業時刻としてc列に時、e列に分を入力してください。</t>
  </si>
  <si>
    <t>・就業時刻としてg列に時、i列に分を入力してください。</t>
  </si>
  <si>
    <t>・（必須ではありませんが）休憩としてk列に分を入力してください。</t>
  </si>
  <si>
    <t>・始業時刻と就業時刻が入力されたら、以下の式で実働時間としてをm列に時、o列に分を求めます。</t>
  </si>
  <si>
    <t>　実働時間（分）＝（時分を分に変換した）就業時刻（分）−（時分を分に変換した）始業時刻（分）−休憩（分）から、準備で設定した基準時間で切り捨てます。</t>
  </si>
  <si>
    <t>　実働時間（時）＝実働時間（分）を６０で割った商としています。</t>
  </si>
  <si>
    <t>　実働時間（分）＝実働時間（分）を６０で割った余りとしています。</t>
  </si>
  <si>
    <t>注）就業時刻が始業時刻より小さい場合（例えば２６時を２時等）は２４＊６０を足しています。</t>
  </si>
  <si>
    <t>２．２．時給単価の入力をします。</t>
  </si>
  <si>
    <t>・q列に時給単価を入力してください（これは、日や月によって単価が変わることを想定した処理です）。</t>
  </si>
  <si>
    <t>・小計は、時給単価が入力されると以下の式で求めます。</t>
  </si>
  <si>
    <t>　小計＝時給単価＊実働時間（時）＋時給単価＊（実働時間（分）／６０）</t>
  </si>
  <si>
    <t>・小計から合計を求めます。</t>
  </si>
  <si>
    <t>アルバイト賃金計算簿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</si>
</sst>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d"/>
    <numFmt numFmtId="177" formatCode="[hh]&quot;:&quot;mm"/>
    <numFmt numFmtId="178" formatCode="hh&quot;:&quot;mm"/>
    <numFmt numFmtId="179" formatCode="hh&quot;:&quot;mm&quot;:&quot;ss"/>
    <numFmt numFmtId="181" formatCode="yyyy/mm/dd"/>
    <numFmt numFmtId="185" formatCode="aaa"/>
    <numFmt numFmtId="186" formatCode="#,##0_);[Red]\(#,##0\)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Liberation Sans"/>
      <family val="2"/>
    </font>
    <font>
      <sz val="11"/>
      <color theme="1"/>
      <name val="ＭＳ ゴシック1"/>
      <family val="3"/>
      <charset val="128"/>
    </font>
    <font>
      <sz val="10"/>
      <color rgb="FF4C4C4C"/>
      <name val="Ubuntu"/>
    </font>
    <font>
      <sz val="12"/>
      <color theme="1"/>
      <name val="ＭＳ ゴシック"/>
      <family val="3"/>
      <charset val="128"/>
    </font>
    <font>
      <sz val="12"/>
      <color theme="1"/>
      <name val="Liberation Sans"/>
      <family val="2"/>
    </font>
    <font>
      <sz val="12"/>
      <color theme="1"/>
      <name val="ＭＳ ゴシック1"/>
      <family val="3"/>
      <charset val="128"/>
    </font>
    <font>
      <b/>
      <sz val="16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EEEEE"/>
        <bgColor rgb="FFEEEEEE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71">
    <xf numFmtId="0" fontId="0" fillId="0" borderId="0" xfId="0">
      <alignment vertical="center"/>
    </xf>
    <xf numFmtId="0" fontId="5" fillId="0" borderId="0" xfId="1" applyFont="1">
      <alignment vertical="center"/>
    </xf>
    <xf numFmtId="0" fontId="4" fillId="0" borderId="0" xfId="1">
      <alignment vertical="center"/>
    </xf>
    <xf numFmtId="0" fontId="6" fillId="0" borderId="0" xfId="1" applyFont="1">
      <alignment vertical="center"/>
    </xf>
    <xf numFmtId="176" fontId="2" fillId="0" borderId="4" xfId="1" applyNumberFormat="1" applyFont="1" applyBorder="1" applyAlignment="1">
      <alignment horizontal="center" vertical="center"/>
    </xf>
    <xf numFmtId="176" fontId="2" fillId="0" borderId="7" xfId="1" applyNumberFormat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2" borderId="4" xfId="1" applyFont="1" applyFill="1" applyBorder="1" applyAlignment="1">
      <alignment horizontal="right" vertical="center"/>
    </xf>
    <xf numFmtId="0" fontId="2" fillId="2" borderId="5" xfId="1" applyFont="1" applyFill="1" applyBorder="1" applyAlignment="1">
      <alignment horizontal="right" vertical="center"/>
    </xf>
    <xf numFmtId="0" fontId="2" fillId="0" borderId="5" xfId="1" applyFont="1" applyBorder="1" applyAlignment="1">
      <alignment horizontal="right" vertical="center"/>
    </xf>
    <xf numFmtId="0" fontId="2" fillId="0" borderId="6" xfId="1" applyFont="1" applyBorder="1" applyAlignment="1">
      <alignment horizontal="right" vertical="center"/>
    </xf>
    <xf numFmtId="3" fontId="2" fillId="2" borderId="5" xfId="1" applyNumberFormat="1" applyFont="1" applyFill="1" applyBorder="1" applyAlignment="1">
      <alignment horizontal="right" vertical="center"/>
    </xf>
    <xf numFmtId="3" fontId="2" fillId="0" borderId="13" xfId="1" applyNumberFormat="1" applyFont="1" applyBorder="1" applyAlignment="1">
      <alignment horizontal="right" vertical="center"/>
    </xf>
    <xf numFmtId="0" fontId="2" fillId="2" borderId="13" xfId="1" applyFont="1" applyFill="1" applyBorder="1">
      <alignment vertical="center"/>
    </xf>
    <xf numFmtId="0" fontId="2" fillId="2" borderId="7" xfId="1" applyFont="1" applyFill="1" applyBorder="1" applyAlignment="1">
      <alignment horizontal="right" vertical="center"/>
    </xf>
    <xf numFmtId="0" fontId="2" fillId="2" borderId="8" xfId="1" applyFont="1" applyFill="1" applyBorder="1" applyAlignment="1">
      <alignment horizontal="right" vertical="center"/>
    </xf>
    <xf numFmtId="0" fontId="2" fillId="0" borderId="8" xfId="1" applyFont="1" applyBorder="1" applyAlignment="1">
      <alignment horizontal="right" vertical="center"/>
    </xf>
    <xf numFmtId="0" fontId="2" fillId="0" borderId="9" xfId="1" applyFont="1" applyBorder="1" applyAlignment="1">
      <alignment horizontal="right" vertical="center"/>
    </xf>
    <xf numFmtId="3" fontId="2" fillId="2" borderId="8" xfId="1" applyNumberFormat="1" applyFont="1" applyFill="1" applyBorder="1" applyAlignment="1">
      <alignment horizontal="right" vertical="center"/>
    </xf>
    <xf numFmtId="3" fontId="2" fillId="0" borderId="14" xfId="1" applyNumberFormat="1" applyFont="1" applyBorder="1" applyAlignment="1">
      <alignment horizontal="right" vertical="center"/>
    </xf>
    <xf numFmtId="0" fontId="2" fillId="2" borderId="14" xfId="1" applyFont="1" applyFill="1" applyBorder="1">
      <alignment vertical="center"/>
    </xf>
    <xf numFmtId="3" fontId="2" fillId="0" borderId="16" xfId="1" applyNumberFormat="1" applyFont="1" applyBorder="1">
      <alignment vertical="center"/>
    </xf>
    <xf numFmtId="0" fontId="2" fillId="2" borderId="16" xfId="1" applyFont="1" applyFill="1" applyBorder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7" fontId="7" fillId="0" borderId="0" xfId="0" applyNumberFormat="1" applyFont="1">
      <alignment vertical="center"/>
    </xf>
    <xf numFmtId="178" fontId="7" fillId="0" borderId="0" xfId="0" applyNumberFormat="1" applyFont="1">
      <alignment vertical="center"/>
    </xf>
    <xf numFmtId="179" fontId="7" fillId="0" borderId="0" xfId="0" applyNumberFormat="1" applyFo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176" fontId="7" fillId="2" borderId="4" xfId="0" applyNumberFormat="1" applyFont="1" applyFill="1" applyBorder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81" fontId="7" fillId="0" borderId="1" xfId="0" applyNumberFormat="1" applyFont="1" applyBorder="1">
      <alignment vertical="center"/>
    </xf>
    <xf numFmtId="3" fontId="7" fillId="2" borderId="1" xfId="0" applyNumberFormat="1" applyFont="1" applyFill="1" applyBorder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17" xfId="0" applyFont="1" applyBorder="1">
      <alignment vertical="center"/>
    </xf>
    <xf numFmtId="0" fontId="11" fillId="0" borderId="0" xfId="0" applyFont="1" applyAlignment="1">
      <alignment horizontal="center" vertical="center"/>
    </xf>
    <xf numFmtId="185" fontId="7" fillId="2" borderId="6" xfId="0" applyNumberFormat="1" applyFont="1" applyFill="1" applyBorder="1">
      <alignment vertical="center"/>
    </xf>
    <xf numFmtId="0" fontId="7" fillId="0" borderId="5" xfId="0" applyFont="1" applyBorder="1" applyAlignment="1">
      <alignment horizontal="center" vertical="center"/>
    </xf>
    <xf numFmtId="186" fontId="7" fillId="0" borderId="5" xfId="0" applyNumberFormat="1" applyFont="1" applyBorder="1">
      <alignment vertical="center"/>
    </xf>
    <xf numFmtId="186" fontId="7" fillId="2" borderId="13" xfId="0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 xr:uid="{00000000-0005-0000-0000-000001000000}"/>
  </cellStyles>
  <dxfs count="1">
    <dxf>
      <font>
        <b val="0"/>
        <i val="0"/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N39"/>
  <sheetViews>
    <sheetView workbookViewId="0"/>
  </sheetViews>
  <sheetFormatPr defaultColWidth="9" defaultRowHeight="14"/>
  <cols>
    <col min="1" max="1" width="4.453125" style="2" customWidth="1"/>
    <col min="2" max="2" width="4.7265625" style="2" customWidth="1"/>
    <col min="3" max="9" width="6.36328125" style="2" customWidth="1"/>
    <col min="10" max="11" width="8.08984375" style="2" customWidth="1"/>
    <col min="12" max="12" width="11.36328125" style="2" customWidth="1"/>
    <col min="13" max="16" width="10.6328125" style="2" customWidth="1"/>
    <col min="17" max="16384" width="9" style="2"/>
  </cols>
  <sheetData>
    <row r="1" spans="1:14" ht="28.4" customHeight="1">
      <c r="A1" s="1"/>
      <c r="B1" s="1"/>
      <c r="C1" s="1"/>
      <c r="D1" s="1"/>
      <c r="E1" s="35" t="s">
        <v>17</v>
      </c>
      <c r="F1" s="35"/>
      <c r="G1" s="35"/>
      <c r="H1" s="35"/>
      <c r="I1" s="35"/>
      <c r="J1" s="1"/>
      <c r="K1" s="1"/>
      <c r="L1" s="1"/>
    </row>
    <row r="2" spans="1:14" ht="18.75" customHeight="1" thickBot="1">
      <c r="A2" s="1"/>
      <c r="B2" s="1"/>
      <c r="C2" s="1"/>
      <c r="D2" s="36" t="s">
        <v>2</v>
      </c>
      <c r="E2" s="36"/>
      <c r="F2" s="36"/>
      <c r="G2" s="36"/>
      <c r="H2" s="36"/>
      <c r="I2" s="36"/>
      <c r="J2" s="36"/>
      <c r="K2" s="1"/>
      <c r="L2" s="1"/>
      <c r="N2" s="3"/>
    </row>
    <row r="3" spans="1:14" ht="18.75" customHeight="1" thickBot="1">
      <c r="A3" s="37"/>
      <c r="B3" s="37"/>
      <c r="C3" s="7" t="s">
        <v>3</v>
      </c>
      <c r="D3" s="6"/>
      <c r="E3" s="7" t="s">
        <v>0</v>
      </c>
      <c r="F3" s="8"/>
      <c r="G3" s="9" t="s">
        <v>4</v>
      </c>
      <c r="H3" s="38"/>
      <c r="I3" s="38"/>
      <c r="J3" s="9" t="s">
        <v>5</v>
      </c>
      <c r="K3" s="38"/>
      <c r="L3" s="38"/>
    </row>
    <row r="4" spans="1:14" ht="11.2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8.75" customHeight="1" thickBot="1">
      <c r="A5" s="39" t="s">
        <v>1</v>
      </c>
      <c r="B5" s="31" t="s">
        <v>6</v>
      </c>
      <c r="C5" s="40" t="s">
        <v>7</v>
      </c>
      <c r="D5" s="40"/>
      <c r="E5" s="41" t="s">
        <v>8</v>
      </c>
      <c r="F5" s="41"/>
      <c r="G5" s="10" t="s">
        <v>9</v>
      </c>
      <c r="H5" s="42" t="s">
        <v>10</v>
      </c>
      <c r="I5" s="42"/>
      <c r="J5" s="31" t="s">
        <v>11</v>
      </c>
      <c r="K5" s="32" t="s">
        <v>12</v>
      </c>
      <c r="L5" s="32" t="s">
        <v>13</v>
      </c>
    </row>
    <row r="6" spans="1:14" ht="18.75" customHeight="1" thickBot="1">
      <c r="A6" s="39"/>
      <c r="B6" s="31"/>
      <c r="C6" s="11" t="s">
        <v>14</v>
      </c>
      <c r="D6" s="12" t="s">
        <v>15</v>
      </c>
      <c r="E6" s="12" t="s">
        <v>14</v>
      </c>
      <c r="F6" s="12" t="s">
        <v>15</v>
      </c>
      <c r="G6" s="12" t="s">
        <v>15</v>
      </c>
      <c r="H6" s="12" t="s">
        <v>14</v>
      </c>
      <c r="I6" s="13" t="s">
        <v>15</v>
      </c>
      <c r="J6" s="31"/>
      <c r="K6" s="32"/>
      <c r="L6" s="32"/>
    </row>
    <row r="7" spans="1:14" ht="18.75" customHeight="1">
      <c r="A7" s="4" t="str">
        <f>IF(A3&lt;&gt;"",IF(D3&lt;&gt;"",DATE(A3,D3,1),""),"")</f>
        <v/>
      </c>
      <c r="B7" s="14" t="str">
        <f t="shared" ref="B7:B37" si="0">IF(A7="","",CHOOSE(WEEKDAY(A7),"日","月","火","水","木","金","土"))</f>
        <v/>
      </c>
      <c r="C7" s="15"/>
      <c r="D7" s="16"/>
      <c r="E7" s="16"/>
      <c r="F7" s="16"/>
      <c r="G7" s="16"/>
      <c r="H7" s="17" t="str">
        <f t="shared" ref="H7:H37" si="1">IF(OR((E7*60+F7&lt;C7*60+D7),(E7*60+F7-(C7*60+D7))-G7&lt;=0),"",INT((E7*60+F7-C7*60-D7-G7)/60))</f>
        <v/>
      </c>
      <c r="I7" s="18" t="str">
        <f t="shared" ref="I7:I37" si="2">IF(OR((E7*60+F7&lt;C7*60+D7),(E7*60+F7-(C7*60+D7))-G7&lt;=0),"",MOD((E7*60+F7-C7*60-D7-G7),60))</f>
        <v/>
      </c>
      <c r="J7" s="19"/>
      <c r="K7" s="20">
        <f t="shared" ref="K7:K37" si="3">IF(ISERROR(IF(AND(H7=0,I7=0),0,J7*H7+INT(J7*I7/60))),0,IF(AND(H7=0,I7=0),0,J7*H7+INT(J7*I7/60)))</f>
        <v>0</v>
      </c>
      <c r="L7" s="21"/>
    </row>
    <row r="8" spans="1:14" ht="18.75" customHeight="1">
      <c r="A8" s="4" t="str">
        <f t="shared" ref="A8:A34" si="4">IF(A7="","",A7+1)</f>
        <v/>
      </c>
      <c r="B8" s="14" t="str">
        <f t="shared" si="0"/>
        <v/>
      </c>
      <c r="C8" s="15"/>
      <c r="D8" s="16"/>
      <c r="E8" s="16"/>
      <c r="F8" s="16"/>
      <c r="G8" s="16"/>
      <c r="H8" s="17" t="str">
        <f t="shared" si="1"/>
        <v/>
      </c>
      <c r="I8" s="18" t="str">
        <f t="shared" si="2"/>
        <v/>
      </c>
      <c r="J8" s="19"/>
      <c r="K8" s="20">
        <f t="shared" si="3"/>
        <v>0</v>
      </c>
      <c r="L8" s="21"/>
    </row>
    <row r="9" spans="1:14" ht="18.75" customHeight="1">
      <c r="A9" s="4" t="str">
        <f t="shared" si="4"/>
        <v/>
      </c>
      <c r="B9" s="14" t="str">
        <f t="shared" si="0"/>
        <v/>
      </c>
      <c r="C9" s="15"/>
      <c r="D9" s="16"/>
      <c r="E9" s="16"/>
      <c r="F9" s="16"/>
      <c r="G9" s="16"/>
      <c r="H9" s="17" t="str">
        <f t="shared" si="1"/>
        <v/>
      </c>
      <c r="I9" s="18" t="str">
        <f t="shared" si="2"/>
        <v/>
      </c>
      <c r="J9" s="19"/>
      <c r="K9" s="20">
        <f t="shared" si="3"/>
        <v>0</v>
      </c>
      <c r="L9" s="21"/>
    </row>
    <row r="10" spans="1:14" ht="18.75" customHeight="1">
      <c r="A10" s="4" t="str">
        <f t="shared" si="4"/>
        <v/>
      </c>
      <c r="B10" s="14" t="str">
        <f t="shared" si="0"/>
        <v/>
      </c>
      <c r="C10" s="15"/>
      <c r="D10" s="16"/>
      <c r="E10" s="16"/>
      <c r="F10" s="16"/>
      <c r="G10" s="16"/>
      <c r="H10" s="17" t="str">
        <f t="shared" si="1"/>
        <v/>
      </c>
      <c r="I10" s="18" t="str">
        <f t="shared" si="2"/>
        <v/>
      </c>
      <c r="J10" s="19"/>
      <c r="K10" s="20">
        <f t="shared" si="3"/>
        <v>0</v>
      </c>
      <c r="L10" s="21"/>
    </row>
    <row r="11" spans="1:14" ht="18.75" customHeight="1">
      <c r="A11" s="4" t="str">
        <f t="shared" si="4"/>
        <v/>
      </c>
      <c r="B11" s="14" t="str">
        <f t="shared" si="0"/>
        <v/>
      </c>
      <c r="C11" s="15"/>
      <c r="D11" s="16"/>
      <c r="E11" s="16"/>
      <c r="F11" s="16"/>
      <c r="G11" s="16"/>
      <c r="H11" s="17" t="str">
        <f t="shared" si="1"/>
        <v/>
      </c>
      <c r="I11" s="18" t="str">
        <f t="shared" si="2"/>
        <v/>
      </c>
      <c r="J11" s="19"/>
      <c r="K11" s="20">
        <f t="shared" si="3"/>
        <v>0</v>
      </c>
      <c r="L11" s="21"/>
    </row>
    <row r="12" spans="1:14" ht="18.75" customHeight="1">
      <c r="A12" s="4" t="str">
        <f t="shared" si="4"/>
        <v/>
      </c>
      <c r="B12" s="14" t="str">
        <f t="shared" si="0"/>
        <v/>
      </c>
      <c r="C12" s="15"/>
      <c r="D12" s="16"/>
      <c r="E12" s="16"/>
      <c r="F12" s="16"/>
      <c r="G12" s="16"/>
      <c r="H12" s="17" t="str">
        <f t="shared" si="1"/>
        <v/>
      </c>
      <c r="I12" s="18" t="str">
        <f t="shared" si="2"/>
        <v/>
      </c>
      <c r="J12" s="19"/>
      <c r="K12" s="20">
        <f t="shared" si="3"/>
        <v>0</v>
      </c>
      <c r="L12" s="21"/>
    </row>
    <row r="13" spans="1:14" ht="18.75" customHeight="1">
      <c r="A13" s="4" t="str">
        <f t="shared" si="4"/>
        <v/>
      </c>
      <c r="B13" s="14" t="str">
        <f t="shared" si="0"/>
        <v/>
      </c>
      <c r="C13" s="15"/>
      <c r="D13" s="16"/>
      <c r="E13" s="16"/>
      <c r="F13" s="16"/>
      <c r="G13" s="16"/>
      <c r="H13" s="17" t="str">
        <f t="shared" si="1"/>
        <v/>
      </c>
      <c r="I13" s="18" t="str">
        <f t="shared" si="2"/>
        <v/>
      </c>
      <c r="J13" s="19"/>
      <c r="K13" s="20">
        <f t="shared" si="3"/>
        <v>0</v>
      </c>
      <c r="L13" s="21"/>
    </row>
    <row r="14" spans="1:14" ht="18.75" customHeight="1">
      <c r="A14" s="4" t="str">
        <f t="shared" si="4"/>
        <v/>
      </c>
      <c r="B14" s="14" t="str">
        <f t="shared" si="0"/>
        <v/>
      </c>
      <c r="C14" s="15"/>
      <c r="D14" s="16"/>
      <c r="E14" s="16"/>
      <c r="F14" s="16"/>
      <c r="G14" s="16"/>
      <c r="H14" s="17" t="str">
        <f t="shared" si="1"/>
        <v/>
      </c>
      <c r="I14" s="18" t="str">
        <f t="shared" si="2"/>
        <v/>
      </c>
      <c r="J14" s="19"/>
      <c r="K14" s="20">
        <f t="shared" si="3"/>
        <v>0</v>
      </c>
      <c r="L14" s="21"/>
    </row>
    <row r="15" spans="1:14" ht="18.75" customHeight="1">
      <c r="A15" s="4" t="str">
        <f t="shared" si="4"/>
        <v/>
      </c>
      <c r="B15" s="14" t="str">
        <f t="shared" si="0"/>
        <v/>
      </c>
      <c r="C15" s="15"/>
      <c r="D15" s="16"/>
      <c r="E15" s="16"/>
      <c r="F15" s="16"/>
      <c r="G15" s="16"/>
      <c r="H15" s="17" t="str">
        <f t="shared" si="1"/>
        <v/>
      </c>
      <c r="I15" s="18" t="str">
        <f t="shared" si="2"/>
        <v/>
      </c>
      <c r="J15" s="19"/>
      <c r="K15" s="20">
        <f t="shared" si="3"/>
        <v>0</v>
      </c>
      <c r="L15" s="21"/>
    </row>
    <row r="16" spans="1:14" ht="18.75" customHeight="1">
      <c r="A16" s="4" t="str">
        <f t="shared" si="4"/>
        <v/>
      </c>
      <c r="B16" s="14" t="str">
        <f t="shared" si="0"/>
        <v/>
      </c>
      <c r="C16" s="15"/>
      <c r="D16" s="16"/>
      <c r="E16" s="16"/>
      <c r="F16" s="16"/>
      <c r="G16" s="16"/>
      <c r="H16" s="17" t="str">
        <f t="shared" si="1"/>
        <v/>
      </c>
      <c r="I16" s="18" t="str">
        <f t="shared" si="2"/>
        <v/>
      </c>
      <c r="J16" s="19"/>
      <c r="K16" s="20">
        <f t="shared" si="3"/>
        <v>0</v>
      </c>
      <c r="L16" s="21"/>
    </row>
    <row r="17" spans="1:12" ht="18.75" customHeight="1">
      <c r="A17" s="4" t="str">
        <f t="shared" si="4"/>
        <v/>
      </c>
      <c r="B17" s="14" t="str">
        <f t="shared" si="0"/>
        <v/>
      </c>
      <c r="C17" s="15"/>
      <c r="D17" s="16"/>
      <c r="E17" s="16"/>
      <c r="F17" s="16"/>
      <c r="G17" s="16"/>
      <c r="H17" s="17" t="str">
        <f t="shared" si="1"/>
        <v/>
      </c>
      <c r="I17" s="18" t="str">
        <f t="shared" si="2"/>
        <v/>
      </c>
      <c r="J17" s="19"/>
      <c r="K17" s="20">
        <f t="shared" si="3"/>
        <v>0</v>
      </c>
      <c r="L17" s="21"/>
    </row>
    <row r="18" spans="1:12" ht="18.75" customHeight="1">
      <c r="A18" s="4" t="str">
        <f t="shared" si="4"/>
        <v/>
      </c>
      <c r="B18" s="14" t="str">
        <f t="shared" si="0"/>
        <v/>
      </c>
      <c r="C18" s="15"/>
      <c r="D18" s="16"/>
      <c r="E18" s="16"/>
      <c r="F18" s="16"/>
      <c r="G18" s="16"/>
      <c r="H18" s="17" t="str">
        <f t="shared" si="1"/>
        <v/>
      </c>
      <c r="I18" s="18" t="str">
        <f t="shared" si="2"/>
        <v/>
      </c>
      <c r="J18" s="19"/>
      <c r="K18" s="20">
        <f t="shared" si="3"/>
        <v>0</v>
      </c>
      <c r="L18" s="21"/>
    </row>
    <row r="19" spans="1:12" ht="18.75" customHeight="1">
      <c r="A19" s="4" t="str">
        <f t="shared" si="4"/>
        <v/>
      </c>
      <c r="B19" s="14" t="str">
        <f t="shared" si="0"/>
        <v/>
      </c>
      <c r="C19" s="15"/>
      <c r="D19" s="16"/>
      <c r="E19" s="16"/>
      <c r="F19" s="16"/>
      <c r="G19" s="16"/>
      <c r="H19" s="17" t="str">
        <f t="shared" si="1"/>
        <v/>
      </c>
      <c r="I19" s="18" t="str">
        <f t="shared" si="2"/>
        <v/>
      </c>
      <c r="J19" s="19"/>
      <c r="K19" s="20">
        <f t="shared" si="3"/>
        <v>0</v>
      </c>
      <c r="L19" s="21"/>
    </row>
    <row r="20" spans="1:12" ht="18.75" customHeight="1">
      <c r="A20" s="4" t="str">
        <f t="shared" si="4"/>
        <v/>
      </c>
      <c r="B20" s="14" t="str">
        <f t="shared" si="0"/>
        <v/>
      </c>
      <c r="C20" s="15"/>
      <c r="D20" s="16"/>
      <c r="E20" s="16"/>
      <c r="F20" s="16"/>
      <c r="G20" s="16"/>
      <c r="H20" s="17" t="str">
        <f t="shared" si="1"/>
        <v/>
      </c>
      <c r="I20" s="18" t="str">
        <f t="shared" si="2"/>
        <v/>
      </c>
      <c r="J20" s="19"/>
      <c r="K20" s="20">
        <f t="shared" si="3"/>
        <v>0</v>
      </c>
      <c r="L20" s="21"/>
    </row>
    <row r="21" spans="1:12" ht="18.75" customHeight="1">
      <c r="A21" s="4" t="str">
        <f t="shared" si="4"/>
        <v/>
      </c>
      <c r="B21" s="14" t="str">
        <f t="shared" si="0"/>
        <v/>
      </c>
      <c r="C21" s="15"/>
      <c r="D21" s="16"/>
      <c r="E21" s="16"/>
      <c r="F21" s="16"/>
      <c r="G21" s="16"/>
      <c r="H21" s="17" t="str">
        <f t="shared" si="1"/>
        <v/>
      </c>
      <c r="I21" s="18" t="str">
        <f t="shared" si="2"/>
        <v/>
      </c>
      <c r="J21" s="19"/>
      <c r="K21" s="20">
        <f t="shared" si="3"/>
        <v>0</v>
      </c>
      <c r="L21" s="21"/>
    </row>
    <row r="22" spans="1:12" ht="18.75" customHeight="1">
      <c r="A22" s="4" t="str">
        <f t="shared" si="4"/>
        <v/>
      </c>
      <c r="B22" s="14" t="str">
        <f t="shared" si="0"/>
        <v/>
      </c>
      <c r="C22" s="15"/>
      <c r="D22" s="16"/>
      <c r="E22" s="16"/>
      <c r="F22" s="16"/>
      <c r="G22" s="16"/>
      <c r="H22" s="17" t="str">
        <f t="shared" si="1"/>
        <v/>
      </c>
      <c r="I22" s="18" t="str">
        <f t="shared" si="2"/>
        <v/>
      </c>
      <c r="J22" s="19"/>
      <c r="K22" s="20">
        <f t="shared" si="3"/>
        <v>0</v>
      </c>
      <c r="L22" s="21"/>
    </row>
    <row r="23" spans="1:12" ht="18.75" customHeight="1">
      <c r="A23" s="4" t="str">
        <f t="shared" si="4"/>
        <v/>
      </c>
      <c r="B23" s="14" t="str">
        <f t="shared" si="0"/>
        <v/>
      </c>
      <c r="C23" s="15"/>
      <c r="D23" s="16"/>
      <c r="E23" s="16"/>
      <c r="F23" s="16"/>
      <c r="G23" s="16"/>
      <c r="H23" s="17" t="str">
        <f t="shared" si="1"/>
        <v/>
      </c>
      <c r="I23" s="18" t="str">
        <f t="shared" si="2"/>
        <v/>
      </c>
      <c r="J23" s="19"/>
      <c r="K23" s="20">
        <f t="shared" si="3"/>
        <v>0</v>
      </c>
      <c r="L23" s="21"/>
    </row>
    <row r="24" spans="1:12" ht="18.75" customHeight="1">
      <c r="A24" s="4" t="str">
        <f t="shared" si="4"/>
        <v/>
      </c>
      <c r="B24" s="14" t="str">
        <f t="shared" si="0"/>
        <v/>
      </c>
      <c r="C24" s="15"/>
      <c r="D24" s="16"/>
      <c r="E24" s="16"/>
      <c r="F24" s="16"/>
      <c r="G24" s="16"/>
      <c r="H24" s="17" t="str">
        <f t="shared" si="1"/>
        <v/>
      </c>
      <c r="I24" s="18" t="str">
        <f t="shared" si="2"/>
        <v/>
      </c>
      <c r="J24" s="19"/>
      <c r="K24" s="20">
        <f t="shared" si="3"/>
        <v>0</v>
      </c>
      <c r="L24" s="21"/>
    </row>
    <row r="25" spans="1:12" ht="18.75" customHeight="1">
      <c r="A25" s="4" t="str">
        <f t="shared" si="4"/>
        <v/>
      </c>
      <c r="B25" s="14" t="str">
        <f t="shared" si="0"/>
        <v/>
      </c>
      <c r="C25" s="15"/>
      <c r="D25" s="16"/>
      <c r="E25" s="16"/>
      <c r="F25" s="16"/>
      <c r="G25" s="16"/>
      <c r="H25" s="17" t="str">
        <f t="shared" si="1"/>
        <v/>
      </c>
      <c r="I25" s="18" t="str">
        <f t="shared" si="2"/>
        <v/>
      </c>
      <c r="J25" s="19"/>
      <c r="K25" s="20">
        <f t="shared" si="3"/>
        <v>0</v>
      </c>
      <c r="L25" s="21"/>
    </row>
    <row r="26" spans="1:12" ht="18.75" customHeight="1">
      <c r="A26" s="4" t="str">
        <f t="shared" si="4"/>
        <v/>
      </c>
      <c r="B26" s="14" t="str">
        <f t="shared" si="0"/>
        <v/>
      </c>
      <c r="C26" s="15"/>
      <c r="D26" s="16"/>
      <c r="E26" s="16"/>
      <c r="F26" s="16"/>
      <c r="G26" s="16"/>
      <c r="H26" s="17" t="str">
        <f t="shared" si="1"/>
        <v/>
      </c>
      <c r="I26" s="18" t="str">
        <f t="shared" si="2"/>
        <v/>
      </c>
      <c r="J26" s="19"/>
      <c r="K26" s="20">
        <f t="shared" si="3"/>
        <v>0</v>
      </c>
      <c r="L26" s="21"/>
    </row>
    <row r="27" spans="1:12" ht="18.75" customHeight="1">
      <c r="A27" s="4" t="str">
        <f t="shared" si="4"/>
        <v/>
      </c>
      <c r="B27" s="14" t="str">
        <f t="shared" si="0"/>
        <v/>
      </c>
      <c r="C27" s="15"/>
      <c r="D27" s="16"/>
      <c r="E27" s="16"/>
      <c r="F27" s="16"/>
      <c r="G27" s="16"/>
      <c r="H27" s="17" t="str">
        <f t="shared" si="1"/>
        <v/>
      </c>
      <c r="I27" s="18" t="str">
        <f t="shared" si="2"/>
        <v/>
      </c>
      <c r="J27" s="19"/>
      <c r="K27" s="20">
        <f t="shared" si="3"/>
        <v>0</v>
      </c>
      <c r="L27" s="21"/>
    </row>
    <row r="28" spans="1:12" ht="18.75" customHeight="1">
      <c r="A28" s="4" t="str">
        <f t="shared" si="4"/>
        <v/>
      </c>
      <c r="B28" s="14" t="str">
        <f t="shared" si="0"/>
        <v/>
      </c>
      <c r="C28" s="15"/>
      <c r="D28" s="16"/>
      <c r="E28" s="16"/>
      <c r="F28" s="16"/>
      <c r="G28" s="16"/>
      <c r="H28" s="17" t="str">
        <f t="shared" si="1"/>
        <v/>
      </c>
      <c r="I28" s="18" t="str">
        <f t="shared" si="2"/>
        <v/>
      </c>
      <c r="J28" s="19"/>
      <c r="K28" s="20">
        <f t="shared" si="3"/>
        <v>0</v>
      </c>
      <c r="L28" s="21"/>
    </row>
    <row r="29" spans="1:12" ht="18.75" customHeight="1">
      <c r="A29" s="4" t="str">
        <f t="shared" si="4"/>
        <v/>
      </c>
      <c r="B29" s="14" t="str">
        <f t="shared" si="0"/>
        <v/>
      </c>
      <c r="C29" s="15"/>
      <c r="D29" s="16"/>
      <c r="E29" s="16"/>
      <c r="F29" s="16"/>
      <c r="G29" s="16"/>
      <c r="H29" s="17" t="str">
        <f t="shared" si="1"/>
        <v/>
      </c>
      <c r="I29" s="18" t="str">
        <f t="shared" si="2"/>
        <v/>
      </c>
      <c r="J29" s="19"/>
      <c r="K29" s="20">
        <f t="shared" si="3"/>
        <v>0</v>
      </c>
      <c r="L29" s="21"/>
    </row>
    <row r="30" spans="1:12" ht="18.75" customHeight="1">
      <c r="A30" s="4" t="str">
        <f t="shared" si="4"/>
        <v/>
      </c>
      <c r="B30" s="14" t="str">
        <f t="shared" si="0"/>
        <v/>
      </c>
      <c r="C30" s="15"/>
      <c r="D30" s="16"/>
      <c r="E30" s="16"/>
      <c r="F30" s="16"/>
      <c r="G30" s="16"/>
      <c r="H30" s="17" t="str">
        <f t="shared" si="1"/>
        <v/>
      </c>
      <c r="I30" s="18" t="str">
        <f t="shared" si="2"/>
        <v/>
      </c>
      <c r="J30" s="19"/>
      <c r="K30" s="20">
        <f t="shared" si="3"/>
        <v>0</v>
      </c>
      <c r="L30" s="21"/>
    </row>
    <row r="31" spans="1:12" ht="18.75" customHeight="1">
      <c r="A31" s="4" t="str">
        <f t="shared" si="4"/>
        <v/>
      </c>
      <c r="B31" s="14" t="str">
        <f t="shared" si="0"/>
        <v/>
      </c>
      <c r="C31" s="15"/>
      <c r="D31" s="16"/>
      <c r="E31" s="16"/>
      <c r="F31" s="16"/>
      <c r="G31" s="16"/>
      <c r="H31" s="17" t="str">
        <f t="shared" si="1"/>
        <v/>
      </c>
      <c r="I31" s="18" t="str">
        <f t="shared" si="2"/>
        <v/>
      </c>
      <c r="J31" s="19"/>
      <c r="K31" s="20">
        <f t="shared" si="3"/>
        <v>0</v>
      </c>
      <c r="L31" s="21"/>
    </row>
    <row r="32" spans="1:12" ht="18.75" customHeight="1">
      <c r="A32" s="4" t="str">
        <f t="shared" si="4"/>
        <v/>
      </c>
      <c r="B32" s="14" t="str">
        <f t="shared" si="0"/>
        <v/>
      </c>
      <c r="C32" s="15"/>
      <c r="D32" s="16"/>
      <c r="E32" s="16"/>
      <c r="F32" s="16"/>
      <c r="G32" s="16"/>
      <c r="H32" s="17" t="str">
        <f t="shared" si="1"/>
        <v/>
      </c>
      <c r="I32" s="18" t="str">
        <f t="shared" si="2"/>
        <v/>
      </c>
      <c r="J32" s="19"/>
      <c r="K32" s="20">
        <f t="shared" si="3"/>
        <v>0</v>
      </c>
      <c r="L32" s="21"/>
    </row>
    <row r="33" spans="1:12" ht="18.75" customHeight="1">
      <c r="A33" s="4" t="str">
        <f t="shared" si="4"/>
        <v/>
      </c>
      <c r="B33" s="14" t="str">
        <f t="shared" si="0"/>
        <v/>
      </c>
      <c r="C33" s="15"/>
      <c r="D33" s="16"/>
      <c r="E33" s="16"/>
      <c r="F33" s="16"/>
      <c r="G33" s="16"/>
      <c r="H33" s="17" t="str">
        <f t="shared" si="1"/>
        <v/>
      </c>
      <c r="I33" s="18" t="str">
        <f t="shared" si="2"/>
        <v/>
      </c>
      <c r="J33" s="19"/>
      <c r="K33" s="20">
        <f t="shared" si="3"/>
        <v>0</v>
      </c>
      <c r="L33" s="21"/>
    </row>
    <row r="34" spans="1:12" ht="18.75" customHeight="1">
      <c r="A34" s="4" t="str">
        <f t="shared" si="4"/>
        <v/>
      </c>
      <c r="B34" s="14" t="str">
        <f t="shared" si="0"/>
        <v/>
      </c>
      <c r="C34" s="15"/>
      <c r="D34" s="16"/>
      <c r="E34" s="16"/>
      <c r="F34" s="16"/>
      <c r="G34" s="16"/>
      <c r="H34" s="17" t="str">
        <f t="shared" si="1"/>
        <v/>
      </c>
      <c r="I34" s="18" t="str">
        <f t="shared" si="2"/>
        <v/>
      </c>
      <c r="J34" s="19"/>
      <c r="K34" s="20">
        <f t="shared" si="3"/>
        <v>0</v>
      </c>
      <c r="L34" s="21"/>
    </row>
    <row r="35" spans="1:12" ht="18.75" customHeight="1">
      <c r="A35" s="4" t="str">
        <f>IF(A34="","",IF(MONTH(A34+1)=D3,A34+1,""))</f>
        <v/>
      </c>
      <c r="B35" s="14" t="str">
        <f t="shared" si="0"/>
        <v/>
      </c>
      <c r="C35" s="15"/>
      <c r="D35" s="16"/>
      <c r="E35" s="16"/>
      <c r="F35" s="16"/>
      <c r="G35" s="16"/>
      <c r="H35" s="17" t="str">
        <f t="shared" si="1"/>
        <v/>
      </c>
      <c r="I35" s="18" t="str">
        <f t="shared" si="2"/>
        <v/>
      </c>
      <c r="J35" s="19"/>
      <c r="K35" s="20">
        <f t="shared" si="3"/>
        <v>0</v>
      </c>
      <c r="L35" s="21"/>
    </row>
    <row r="36" spans="1:12" ht="18.75" customHeight="1">
      <c r="A36" s="4" t="str">
        <f>IF(A35="","",IF(MONTH(A35+1)=D3,A35+1,""))</f>
        <v/>
      </c>
      <c r="B36" s="14" t="str">
        <f t="shared" si="0"/>
        <v/>
      </c>
      <c r="C36" s="15"/>
      <c r="D36" s="16"/>
      <c r="E36" s="16"/>
      <c r="F36" s="16"/>
      <c r="G36" s="16"/>
      <c r="H36" s="17" t="str">
        <f t="shared" si="1"/>
        <v/>
      </c>
      <c r="I36" s="18" t="str">
        <f t="shared" si="2"/>
        <v/>
      </c>
      <c r="J36" s="19"/>
      <c r="K36" s="20">
        <f t="shared" si="3"/>
        <v>0</v>
      </c>
      <c r="L36" s="21"/>
    </row>
    <row r="37" spans="1:12" ht="18.75" customHeight="1" thickBot="1">
      <c r="A37" s="5" t="str">
        <f>IF(A36="","",IF(MONTH(A36+1)=D3,A36+1,""))</f>
        <v/>
      </c>
      <c r="B37" s="12" t="str">
        <f t="shared" si="0"/>
        <v/>
      </c>
      <c r="C37" s="22"/>
      <c r="D37" s="23"/>
      <c r="E37" s="23"/>
      <c r="F37" s="23"/>
      <c r="G37" s="23"/>
      <c r="H37" s="24" t="str">
        <f t="shared" si="1"/>
        <v/>
      </c>
      <c r="I37" s="25" t="str">
        <f t="shared" si="2"/>
        <v/>
      </c>
      <c r="J37" s="26"/>
      <c r="K37" s="27">
        <f t="shared" si="3"/>
        <v>0</v>
      </c>
      <c r="L37" s="28"/>
    </row>
    <row r="38" spans="1:12" ht="18.75" customHeight="1" thickBot="1">
      <c r="A38" s="33" t="s">
        <v>16</v>
      </c>
      <c r="B38" s="33"/>
      <c r="C38" s="34"/>
      <c r="D38" s="34"/>
      <c r="E38" s="34"/>
      <c r="F38" s="34"/>
      <c r="G38" s="34"/>
      <c r="H38" s="34"/>
      <c r="I38" s="34"/>
      <c r="J38" s="34"/>
      <c r="K38" s="29">
        <f>SUM(K7:K37)</f>
        <v>0</v>
      </c>
      <c r="L38" s="30"/>
    </row>
    <row r="39" spans="1:12" ht="17.149999999999999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</sheetData>
  <mergeCells count="14">
    <mergeCell ref="J5:J6"/>
    <mergeCell ref="K5:K6"/>
    <mergeCell ref="L5:L6"/>
    <mergeCell ref="A38:J38"/>
    <mergeCell ref="E1:I1"/>
    <mergeCell ref="D2:J2"/>
    <mergeCell ref="A3:B3"/>
    <mergeCell ref="H3:I3"/>
    <mergeCell ref="K3:L3"/>
    <mergeCell ref="A5:A6"/>
    <mergeCell ref="B5:B6"/>
    <mergeCell ref="C5:D5"/>
    <mergeCell ref="E5:F5"/>
    <mergeCell ref="H5:I5"/>
  </mergeCells>
  <phoneticPr fontId="1"/>
  <conditionalFormatting sqref="B7:B37">
    <cfRule type="cellIs" dxfId="0" priority="1" stopIfTrue="1" operator="equal">
      <formula>日</formula>
    </cfRule>
  </conditionalFormatting>
  <dataValidations count="2">
    <dataValidation type="whole" allowBlank="1" showErrorMessage="1" sqref="D7:D37 F7:F37" xr:uid="{00000000-0002-0000-0000-000000000000}">
      <formula1>0</formula1>
      <formula2>59</formula2>
    </dataValidation>
    <dataValidation type="whole" operator="greaterThanOrEqual" allowBlank="1" showErrorMessage="1" sqref="E7:E37 C7:C37 G7:G37" xr:uid="{00000000-0002-0000-0000-000001000000}">
      <formula1>0</formula1>
    </dataValidation>
  </dataValidations>
  <pageMargins left="0.74803149606299213" right="0.62992125984251968" top="0.94448818897637798" bottom="1.0629921259842519" header="0.74803149606299213" footer="0.6692913385826770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BB75C-9E14-4F6D-8ACF-DF109C554088}">
  <dimension ref="A1:AG39"/>
  <sheetViews>
    <sheetView tabSelected="1" workbookViewId="0">
      <selection sqref="A1:Z1"/>
    </sheetView>
  </sheetViews>
  <sheetFormatPr defaultRowHeight="14"/>
  <cols>
    <col min="1" max="28" width="3.26953125" style="43" customWidth="1"/>
    <col min="29" max="31" width="12.54296875" style="43" customWidth="1"/>
    <col min="32" max="16384" width="8.7265625" style="43"/>
  </cols>
  <sheetData>
    <row r="1" spans="1:31" ht="20" customHeight="1">
      <c r="A1" s="66" t="s">
        <v>55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C1" s="43" t="s">
        <v>18</v>
      </c>
    </row>
    <row r="2" spans="1:31" ht="20" customHeight="1" thickBot="1">
      <c r="A2" s="43" t="s">
        <v>19</v>
      </c>
    </row>
    <row r="3" spans="1:31" ht="20" customHeight="1" thickBot="1">
      <c r="A3" s="63"/>
      <c r="B3" s="63"/>
      <c r="C3" s="43" t="s">
        <v>3</v>
      </c>
      <c r="D3" s="44"/>
      <c r="E3" s="43" t="s">
        <v>0</v>
      </c>
      <c r="F3" s="44"/>
      <c r="G3" s="43" t="s">
        <v>20</v>
      </c>
      <c r="L3" s="45" t="s">
        <v>21</v>
      </c>
      <c r="M3" s="45"/>
      <c r="N3" s="63"/>
      <c r="O3" s="63"/>
      <c r="P3" s="63"/>
      <c r="Q3" s="63"/>
      <c r="S3" s="45" t="s">
        <v>5</v>
      </c>
      <c r="T3" s="45"/>
      <c r="U3" s="63"/>
      <c r="V3" s="63"/>
      <c r="W3" s="63"/>
      <c r="X3" s="63"/>
      <c r="Y3" s="63"/>
      <c r="Z3" s="63"/>
      <c r="AC3" s="46"/>
      <c r="AD3" s="47"/>
      <c r="AE3" s="48"/>
    </row>
    <row r="4" spans="1:31" ht="20" customHeight="1" thickBot="1">
      <c r="AC4" s="43" t="s">
        <v>22</v>
      </c>
    </row>
    <row r="5" spans="1:31" ht="20" customHeight="1" thickBot="1">
      <c r="A5" s="49" t="s">
        <v>1</v>
      </c>
      <c r="B5" s="50" t="s">
        <v>23</v>
      </c>
      <c r="C5" s="51" t="s">
        <v>7</v>
      </c>
      <c r="D5" s="51"/>
      <c r="E5" s="51"/>
      <c r="F5" s="51"/>
      <c r="G5" s="51" t="s">
        <v>8</v>
      </c>
      <c r="H5" s="51"/>
      <c r="I5" s="51"/>
      <c r="J5" s="51"/>
      <c r="K5" s="51" t="s">
        <v>9</v>
      </c>
      <c r="L5" s="51"/>
      <c r="M5" s="52" t="s">
        <v>10</v>
      </c>
      <c r="N5" s="52"/>
      <c r="O5" s="52"/>
      <c r="P5" s="52"/>
      <c r="Q5" s="53" t="s">
        <v>11</v>
      </c>
      <c r="R5" s="53"/>
      <c r="S5" s="53"/>
      <c r="T5" s="45" t="s">
        <v>12</v>
      </c>
      <c r="U5" s="45"/>
      <c r="V5" s="45"/>
      <c r="W5" s="50" t="s">
        <v>13</v>
      </c>
      <c r="X5" s="50"/>
      <c r="Y5" s="50"/>
      <c r="Z5" s="50"/>
      <c r="AC5" s="43" t="s">
        <v>24</v>
      </c>
    </row>
    <row r="6" spans="1:31" ht="20" customHeight="1" thickBot="1">
      <c r="A6" s="49"/>
      <c r="B6" s="50"/>
      <c r="C6" s="54" t="s">
        <v>14</v>
      </c>
      <c r="D6" s="54"/>
      <c r="E6" s="54" t="s">
        <v>15</v>
      </c>
      <c r="F6" s="54"/>
      <c r="G6" s="54" t="s">
        <v>14</v>
      </c>
      <c r="H6" s="54"/>
      <c r="I6" s="54" t="s">
        <v>15</v>
      </c>
      <c r="J6" s="54"/>
      <c r="K6" s="54" t="s">
        <v>15</v>
      </c>
      <c r="L6" s="54"/>
      <c r="M6" s="55" t="s">
        <v>14</v>
      </c>
      <c r="N6" s="55"/>
      <c r="O6" s="56" t="s">
        <v>15</v>
      </c>
      <c r="P6" s="56"/>
      <c r="Q6" s="53"/>
      <c r="R6" s="53"/>
      <c r="S6" s="53"/>
      <c r="T6" s="45"/>
      <c r="U6" s="45"/>
      <c r="V6" s="45"/>
      <c r="W6" s="50"/>
      <c r="X6" s="50"/>
      <c r="Y6" s="50"/>
      <c r="Z6" s="50"/>
      <c r="AD6" s="57">
        <v>30</v>
      </c>
    </row>
    <row r="7" spans="1:31" ht="20" customHeight="1">
      <c r="A7" s="58" t="str">
        <f>$AD$16</f>
        <v/>
      </c>
      <c r="B7" s="67" t="str">
        <f t="shared" ref="B7:B37" si="0">$A7</f>
        <v/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59" t="str">
        <f t="shared" ref="M7:M37" si="1">IF(COUNTIFS($C7,"&lt;&gt;",$E7,"&lt;&gt;",$G7,"&lt;&gt;",$I7,"&lt;&gt;"),INT(_xlfn.FLOOR.MATH(IF(($G7*60+$I7)&lt;($C7*60+$E7),($G7*60+$I7+60*24)-($C7*60+$E7)-$K7,($G7*60+$I7)-($C7*60+$E7)-$K7),$AD$6)/60),"")</f>
        <v/>
      </c>
      <c r="N7" s="59"/>
      <c r="O7" s="60" t="str">
        <f t="shared" ref="O7:O37" si="2">IF(COUNTIFS($C7,"&lt;&gt;",$E7,"&lt;&gt;",$G7,"&lt;&gt;",$I7,"&lt;&gt;"),MOD(_xlfn.FLOOR.MATH(IF(($G7*60+$I7)&lt;($C7*60+$E7),($G7*60+$I7+60*24)-($C7*60+$E7)-$K7,($G7*60+$I7)-($C7*60+$E7)-$K7),$AD$6),60),"")</f>
        <v/>
      </c>
      <c r="P7" s="60"/>
      <c r="Q7" s="69"/>
      <c r="R7" s="69"/>
      <c r="S7" s="69"/>
      <c r="T7" s="70" t="str">
        <f t="shared" ref="T7:T37" si="3">IF(COUNTIFS($M7,"&lt;&gt;",$O7,"&lt;&gt;",$Q7,"&lt;&gt;"),$Q7*$M7+INT($Q7*$O7/60),"")</f>
        <v/>
      </c>
      <c r="U7" s="70"/>
      <c r="V7" s="70"/>
      <c r="W7" s="64"/>
      <c r="X7" s="64"/>
      <c r="Y7" s="64"/>
      <c r="Z7" s="64"/>
      <c r="AC7" s="43" t="s">
        <v>25</v>
      </c>
      <c r="AD7" s="48" t="s">
        <v>26</v>
      </c>
    </row>
    <row r="8" spans="1:31" ht="20" customHeight="1">
      <c r="A8" s="58" t="str">
        <f>IF($AD$16="","",$AD$16+1)</f>
        <v/>
      </c>
      <c r="B8" s="67" t="str">
        <f t="shared" si="0"/>
        <v/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59" t="str">
        <f t="shared" si="1"/>
        <v/>
      </c>
      <c r="N8" s="59"/>
      <c r="O8" s="60" t="str">
        <f t="shared" si="2"/>
        <v/>
      </c>
      <c r="P8" s="60"/>
      <c r="Q8" s="69"/>
      <c r="R8" s="69"/>
      <c r="S8" s="69"/>
      <c r="T8" s="70" t="str">
        <f t="shared" si="3"/>
        <v/>
      </c>
      <c r="U8" s="70"/>
      <c r="V8" s="70"/>
      <c r="W8" s="64"/>
      <c r="X8" s="64"/>
      <c r="Y8" s="64"/>
      <c r="Z8" s="64"/>
      <c r="AD8" s="48" t="s">
        <v>27</v>
      </c>
    </row>
    <row r="9" spans="1:31" ht="20" customHeight="1">
      <c r="A9" s="58" t="str">
        <f>IF($AD$16="","",$AD$16+2)</f>
        <v/>
      </c>
      <c r="B9" s="67" t="str">
        <f t="shared" si="0"/>
        <v/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59" t="str">
        <f t="shared" si="1"/>
        <v/>
      </c>
      <c r="N9" s="59"/>
      <c r="O9" s="60" t="str">
        <f t="shared" si="2"/>
        <v/>
      </c>
      <c r="P9" s="60"/>
      <c r="Q9" s="69"/>
      <c r="R9" s="69"/>
      <c r="S9" s="69"/>
      <c r="T9" s="70" t="str">
        <f t="shared" si="3"/>
        <v/>
      </c>
      <c r="U9" s="70"/>
      <c r="V9" s="70"/>
      <c r="W9" s="64"/>
      <c r="X9" s="64"/>
      <c r="Y9" s="64"/>
      <c r="Z9" s="64"/>
      <c r="AD9" s="48" t="s">
        <v>28</v>
      </c>
    </row>
    <row r="10" spans="1:31" ht="20" customHeight="1">
      <c r="A10" s="58" t="str">
        <f>IF($AD$16="","",$AD$16+3)</f>
        <v/>
      </c>
      <c r="B10" s="67" t="str">
        <f t="shared" si="0"/>
        <v/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59" t="str">
        <f t="shared" si="1"/>
        <v/>
      </c>
      <c r="N10" s="59"/>
      <c r="O10" s="60" t="str">
        <f t="shared" si="2"/>
        <v/>
      </c>
      <c r="P10" s="60"/>
      <c r="Q10" s="69"/>
      <c r="R10" s="69"/>
      <c r="S10" s="69"/>
      <c r="T10" s="70" t="str">
        <f t="shared" si="3"/>
        <v/>
      </c>
      <c r="U10" s="70"/>
      <c r="V10" s="70"/>
      <c r="W10" s="64"/>
      <c r="X10" s="64"/>
      <c r="Y10" s="64"/>
      <c r="Z10" s="64"/>
    </row>
    <row r="11" spans="1:31" ht="20" customHeight="1">
      <c r="A11" s="58" t="str">
        <f>IF($AD$16="","",$AD$16+4)</f>
        <v/>
      </c>
      <c r="B11" s="67" t="str">
        <f t="shared" si="0"/>
        <v/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59" t="str">
        <f t="shared" si="1"/>
        <v/>
      </c>
      <c r="N11" s="59"/>
      <c r="O11" s="60" t="str">
        <f t="shared" si="2"/>
        <v/>
      </c>
      <c r="P11" s="60"/>
      <c r="Q11" s="69"/>
      <c r="R11" s="69"/>
      <c r="S11" s="69"/>
      <c r="T11" s="70" t="str">
        <f t="shared" si="3"/>
        <v/>
      </c>
      <c r="U11" s="70"/>
      <c r="V11" s="70"/>
      <c r="W11" s="64"/>
      <c r="X11" s="64"/>
      <c r="Y11" s="64"/>
      <c r="Z11" s="64"/>
      <c r="AC11" s="43" t="s">
        <v>29</v>
      </c>
    </row>
    <row r="12" spans="1:31" ht="20" customHeight="1">
      <c r="A12" s="58" t="str">
        <f>IF($AD$16="","",$AD$16+5)</f>
        <v/>
      </c>
      <c r="B12" s="67" t="str">
        <f t="shared" si="0"/>
        <v/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59" t="str">
        <f t="shared" si="1"/>
        <v/>
      </c>
      <c r="N12" s="59"/>
      <c r="O12" s="60" t="str">
        <f t="shared" si="2"/>
        <v/>
      </c>
      <c r="P12" s="60"/>
      <c r="Q12" s="69"/>
      <c r="R12" s="69"/>
      <c r="S12" s="69"/>
      <c r="T12" s="70" t="str">
        <f t="shared" si="3"/>
        <v/>
      </c>
      <c r="U12" s="70"/>
      <c r="V12" s="70"/>
      <c r="W12" s="64"/>
      <c r="X12" s="64"/>
      <c r="Y12" s="64"/>
      <c r="Z12" s="64"/>
      <c r="AC12" s="43" t="s">
        <v>30</v>
      </c>
    </row>
    <row r="13" spans="1:31" ht="20" customHeight="1">
      <c r="A13" s="58" t="str">
        <f>IF($AD$16="","",$AD$16+6)</f>
        <v/>
      </c>
      <c r="B13" s="67" t="str">
        <f t="shared" si="0"/>
        <v/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59" t="str">
        <f t="shared" si="1"/>
        <v/>
      </c>
      <c r="N13" s="59"/>
      <c r="O13" s="60" t="str">
        <f t="shared" si="2"/>
        <v/>
      </c>
      <c r="P13" s="60"/>
      <c r="Q13" s="69"/>
      <c r="R13" s="69"/>
      <c r="S13" s="69"/>
      <c r="T13" s="70" t="str">
        <f t="shared" si="3"/>
        <v/>
      </c>
      <c r="U13" s="70"/>
      <c r="V13" s="70"/>
      <c r="W13" s="64"/>
      <c r="X13" s="64"/>
      <c r="Y13" s="64"/>
      <c r="Z13" s="64"/>
      <c r="AC13" s="43" t="s">
        <v>25</v>
      </c>
      <c r="AD13" s="43" t="s">
        <v>31</v>
      </c>
    </row>
    <row r="14" spans="1:31" ht="20" customHeight="1">
      <c r="A14" s="58" t="str">
        <f>IF($AD$16="","",$AD$16+7)</f>
        <v/>
      </c>
      <c r="B14" s="67" t="str">
        <f t="shared" si="0"/>
        <v/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59" t="str">
        <f t="shared" si="1"/>
        <v/>
      </c>
      <c r="N14" s="59"/>
      <c r="O14" s="60" t="str">
        <f t="shared" si="2"/>
        <v/>
      </c>
      <c r="P14" s="60"/>
      <c r="Q14" s="69"/>
      <c r="R14" s="69"/>
      <c r="S14" s="69"/>
      <c r="T14" s="70" t="str">
        <f t="shared" si="3"/>
        <v/>
      </c>
      <c r="U14" s="70"/>
      <c r="V14" s="70"/>
      <c r="W14" s="64"/>
      <c r="X14" s="64"/>
      <c r="Y14" s="64"/>
      <c r="Z14" s="64"/>
      <c r="AD14" s="43" t="s">
        <v>32</v>
      </c>
    </row>
    <row r="15" spans="1:31" ht="20" customHeight="1" thickBot="1">
      <c r="A15" s="58" t="str">
        <f>IF($AD$16="","",$AD$16+8)</f>
        <v/>
      </c>
      <c r="B15" s="67" t="str">
        <f t="shared" si="0"/>
        <v/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59" t="str">
        <f t="shared" si="1"/>
        <v/>
      </c>
      <c r="N15" s="59"/>
      <c r="O15" s="60" t="str">
        <f t="shared" si="2"/>
        <v/>
      </c>
      <c r="P15" s="60"/>
      <c r="Q15" s="69"/>
      <c r="R15" s="69"/>
      <c r="S15" s="69"/>
      <c r="T15" s="70" t="str">
        <f t="shared" si="3"/>
        <v/>
      </c>
      <c r="U15" s="70"/>
      <c r="V15" s="70"/>
      <c r="W15" s="64"/>
      <c r="X15" s="64"/>
      <c r="Y15" s="64"/>
      <c r="Z15" s="64"/>
      <c r="AD15" s="43" t="s">
        <v>33</v>
      </c>
    </row>
    <row r="16" spans="1:31" ht="20" customHeight="1" thickBot="1">
      <c r="A16" s="58" t="str">
        <f>IF($AD$16="","",$AD$16+9)</f>
        <v/>
      </c>
      <c r="B16" s="67" t="str">
        <f t="shared" si="0"/>
        <v/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59" t="str">
        <f t="shared" si="1"/>
        <v/>
      </c>
      <c r="N16" s="59"/>
      <c r="O16" s="60" t="str">
        <f t="shared" si="2"/>
        <v/>
      </c>
      <c r="P16" s="60"/>
      <c r="Q16" s="69"/>
      <c r="R16" s="69"/>
      <c r="S16" s="69"/>
      <c r="T16" s="70" t="str">
        <f t="shared" si="3"/>
        <v/>
      </c>
      <c r="U16" s="70"/>
      <c r="V16" s="70"/>
      <c r="W16" s="64"/>
      <c r="X16" s="64"/>
      <c r="Y16" s="64"/>
      <c r="Z16" s="64"/>
      <c r="AD16" s="61" t="str">
        <f>IF(A3&lt;&gt;"",IF(D3&lt;&gt;"",IF(F3&lt;&gt;"",DATE(A3,D3,F3),""),""),"")</f>
        <v/>
      </c>
      <c r="AE16" s="61" t="str">
        <f>IF($AD$16&lt;&gt;"",DATE(YEAR($AD$16),MONTH($AD$16)+1,DAY($AD$16)-1),"")</f>
        <v/>
      </c>
    </row>
    <row r="17" spans="1:33" ht="20" customHeight="1">
      <c r="A17" s="58" t="str">
        <f>IF($AD$16="","",$AD$16+10)</f>
        <v/>
      </c>
      <c r="B17" s="67" t="str">
        <f t="shared" si="0"/>
        <v/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59" t="str">
        <f t="shared" si="1"/>
        <v/>
      </c>
      <c r="N17" s="59"/>
      <c r="O17" s="60" t="str">
        <f t="shared" si="2"/>
        <v/>
      </c>
      <c r="P17" s="60"/>
      <c r="Q17" s="69"/>
      <c r="R17" s="69"/>
      <c r="S17" s="69"/>
      <c r="T17" s="70" t="str">
        <f t="shared" si="3"/>
        <v/>
      </c>
      <c r="U17" s="70"/>
      <c r="V17" s="70"/>
      <c r="W17" s="64"/>
      <c r="X17" s="64"/>
      <c r="Y17" s="64"/>
      <c r="Z17" s="64"/>
      <c r="AD17" s="43" t="s">
        <v>34</v>
      </c>
    </row>
    <row r="18" spans="1:33" ht="20" customHeight="1">
      <c r="A18" s="58" t="str">
        <f>IF($AD$16="","",$AD$16+11)</f>
        <v/>
      </c>
      <c r="B18" s="67" t="str">
        <f t="shared" si="0"/>
        <v/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59" t="str">
        <f t="shared" si="1"/>
        <v/>
      </c>
      <c r="N18" s="59"/>
      <c r="O18" s="60" t="str">
        <f t="shared" si="2"/>
        <v/>
      </c>
      <c r="P18" s="60"/>
      <c r="Q18" s="69"/>
      <c r="R18" s="69"/>
      <c r="S18" s="69"/>
      <c r="T18" s="70" t="str">
        <f t="shared" si="3"/>
        <v/>
      </c>
      <c r="U18" s="70"/>
      <c r="V18" s="70"/>
      <c r="W18" s="64"/>
      <c r="X18" s="64"/>
      <c r="Y18" s="64"/>
      <c r="Z18" s="64"/>
      <c r="AD18" s="43" t="s">
        <v>35</v>
      </c>
    </row>
    <row r="19" spans="1:33" ht="20" customHeight="1">
      <c r="A19" s="58" t="str">
        <f>IF($AD$16="","",$AD$16+12)</f>
        <v/>
      </c>
      <c r="B19" s="67" t="str">
        <f t="shared" si="0"/>
        <v/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59" t="str">
        <f t="shared" si="1"/>
        <v/>
      </c>
      <c r="N19" s="59"/>
      <c r="O19" s="60" t="str">
        <f t="shared" si="2"/>
        <v/>
      </c>
      <c r="P19" s="60"/>
      <c r="Q19" s="69"/>
      <c r="R19" s="69"/>
      <c r="S19" s="69"/>
      <c r="T19" s="70" t="str">
        <f t="shared" si="3"/>
        <v/>
      </c>
      <c r="U19" s="70"/>
      <c r="V19" s="70"/>
      <c r="W19" s="64"/>
      <c r="X19" s="64"/>
      <c r="Y19" s="64"/>
      <c r="Z19" s="64"/>
      <c r="AD19" s="43" t="s">
        <v>36</v>
      </c>
    </row>
    <row r="20" spans="1:33" ht="20" customHeight="1">
      <c r="A20" s="58" t="str">
        <f>IF($AD$16="","",$AD$16+13)</f>
        <v/>
      </c>
      <c r="B20" s="67" t="str">
        <f t="shared" si="0"/>
        <v/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59" t="str">
        <f t="shared" si="1"/>
        <v/>
      </c>
      <c r="N20" s="59"/>
      <c r="O20" s="60" t="str">
        <f t="shared" si="2"/>
        <v/>
      </c>
      <c r="P20" s="60"/>
      <c r="Q20" s="69"/>
      <c r="R20" s="69"/>
      <c r="S20" s="69"/>
      <c r="T20" s="70" t="str">
        <f t="shared" si="3"/>
        <v/>
      </c>
      <c r="U20" s="70"/>
      <c r="V20" s="70"/>
      <c r="W20" s="64"/>
      <c r="X20" s="64"/>
      <c r="Y20" s="64"/>
      <c r="Z20" s="64"/>
      <c r="AD20" s="43" t="s">
        <v>37</v>
      </c>
    </row>
    <row r="21" spans="1:33" ht="20" customHeight="1">
      <c r="A21" s="58" t="str">
        <f>IF($AD$16="","",$AD$16+14)</f>
        <v/>
      </c>
      <c r="B21" s="67" t="str">
        <f t="shared" si="0"/>
        <v/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59" t="str">
        <f t="shared" si="1"/>
        <v/>
      </c>
      <c r="N21" s="59"/>
      <c r="O21" s="60" t="str">
        <f t="shared" si="2"/>
        <v/>
      </c>
      <c r="P21" s="60"/>
      <c r="Q21" s="69"/>
      <c r="R21" s="69"/>
      <c r="S21" s="69"/>
      <c r="T21" s="70" t="str">
        <f t="shared" si="3"/>
        <v/>
      </c>
      <c r="U21" s="70"/>
      <c r="V21" s="70"/>
      <c r="W21" s="64"/>
      <c r="X21" s="64"/>
      <c r="Y21" s="64"/>
      <c r="Z21" s="64"/>
      <c r="AD21" s="43" t="s">
        <v>38</v>
      </c>
    </row>
    <row r="22" spans="1:33" ht="20" customHeight="1">
      <c r="A22" s="58" t="str">
        <f>IF($AD$16="","",$AD$16+15)</f>
        <v/>
      </c>
      <c r="B22" s="67" t="str">
        <f t="shared" si="0"/>
        <v/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59" t="str">
        <f t="shared" si="1"/>
        <v/>
      </c>
      <c r="N22" s="59"/>
      <c r="O22" s="60" t="str">
        <f t="shared" si="2"/>
        <v/>
      </c>
      <c r="P22" s="60"/>
      <c r="Q22" s="69"/>
      <c r="R22" s="69"/>
      <c r="S22" s="69"/>
      <c r="T22" s="70" t="str">
        <f t="shared" si="3"/>
        <v/>
      </c>
      <c r="U22" s="70"/>
      <c r="V22" s="70"/>
      <c r="W22" s="64"/>
      <c r="X22" s="64"/>
      <c r="Y22" s="64"/>
      <c r="Z22" s="64"/>
      <c r="AC22" s="43" t="s">
        <v>39</v>
      </c>
    </row>
    <row r="23" spans="1:33" ht="20" customHeight="1">
      <c r="A23" s="58" t="str">
        <f>IF($AD$16="","",$AD$16+16)</f>
        <v/>
      </c>
      <c r="B23" s="67" t="str">
        <f t="shared" si="0"/>
        <v/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59" t="str">
        <f t="shared" si="1"/>
        <v/>
      </c>
      <c r="N23" s="59"/>
      <c r="O23" s="60" t="str">
        <f t="shared" si="2"/>
        <v/>
      </c>
      <c r="P23" s="60"/>
      <c r="Q23" s="69"/>
      <c r="R23" s="69"/>
      <c r="S23" s="69"/>
      <c r="T23" s="70" t="str">
        <f t="shared" si="3"/>
        <v/>
      </c>
      <c r="U23" s="70"/>
      <c r="V23" s="70"/>
      <c r="W23" s="64"/>
      <c r="X23" s="64"/>
      <c r="Y23" s="64"/>
      <c r="Z23" s="64"/>
    </row>
    <row r="24" spans="1:33" ht="20" customHeight="1">
      <c r="A24" s="58" t="str">
        <f>IF($AD$16="","",$AD$16+17)</f>
        <v/>
      </c>
      <c r="B24" s="67" t="str">
        <f t="shared" si="0"/>
        <v/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59" t="str">
        <f t="shared" si="1"/>
        <v/>
      </c>
      <c r="N24" s="59"/>
      <c r="O24" s="60" t="str">
        <f t="shared" si="2"/>
        <v/>
      </c>
      <c r="P24" s="60"/>
      <c r="Q24" s="69"/>
      <c r="R24" s="69"/>
      <c r="S24" s="69"/>
      <c r="T24" s="70" t="str">
        <f t="shared" si="3"/>
        <v/>
      </c>
      <c r="U24" s="70"/>
      <c r="V24" s="70"/>
      <c r="W24" s="64"/>
      <c r="X24" s="64"/>
      <c r="Y24" s="64"/>
      <c r="Z24" s="64"/>
      <c r="AC24" s="43" t="s">
        <v>40</v>
      </c>
    </row>
    <row r="25" spans="1:33" ht="20" customHeight="1">
      <c r="A25" s="58" t="str">
        <f>IF($AD$16="","",$AD$16+18)</f>
        <v/>
      </c>
      <c r="B25" s="67" t="str">
        <f t="shared" si="0"/>
        <v/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59" t="str">
        <f t="shared" si="1"/>
        <v/>
      </c>
      <c r="N25" s="59"/>
      <c r="O25" s="60" t="str">
        <f t="shared" si="2"/>
        <v/>
      </c>
      <c r="P25" s="60"/>
      <c r="Q25" s="69"/>
      <c r="R25" s="69"/>
      <c r="S25" s="69"/>
      <c r="T25" s="70" t="str">
        <f t="shared" si="3"/>
        <v/>
      </c>
      <c r="U25" s="70"/>
      <c r="V25" s="70"/>
      <c r="W25" s="64"/>
      <c r="X25" s="64"/>
      <c r="Y25" s="64"/>
      <c r="Z25" s="64"/>
      <c r="AC25" s="43" t="s">
        <v>41</v>
      </c>
    </row>
    <row r="26" spans="1:33" ht="20" customHeight="1">
      <c r="A26" s="58" t="str">
        <f>IF($AD$16="","",$AD$16+19)</f>
        <v/>
      </c>
      <c r="B26" s="67" t="str">
        <f t="shared" si="0"/>
        <v/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59" t="str">
        <f t="shared" si="1"/>
        <v/>
      </c>
      <c r="N26" s="59"/>
      <c r="O26" s="60" t="str">
        <f t="shared" si="2"/>
        <v/>
      </c>
      <c r="P26" s="60"/>
      <c r="Q26" s="69"/>
      <c r="R26" s="69"/>
      <c r="S26" s="69"/>
      <c r="T26" s="70" t="str">
        <f t="shared" si="3"/>
        <v/>
      </c>
      <c r="U26" s="70"/>
      <c r="V26" s="70"/>
      <c r="W26" s="64"/>
      <c r="X26" s="64"/>
      <c r="Y26" s="64"/>
      <c r="Z26" s="64"/>
      <c r="AC26" s="43" t="s">
        <v>25</v>
      </c>
      <c r="AD26" s="43" t="s">
        <v>42</v>
      </c>
    </row>
    <row r="27" spans="1:33" ht="20" customHeight="1">
      <c r="A27" s="58" t="str">
        <f>IF($AD$16="","",$AD$16+20)</f>
        <v/>
      </c>
      <c r="B27" s="67" t="str">
        <f t="shared" si="0"/>
        <v/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59" t="str">
        <f t="shared" si="1"/>
        <v/>
      </c>
      <c r="N27" s="59"/>
      <c r="O27" s="60" t="str">
        <f t="shared" si="2"/>
        <v/>
      </c>
      <c r="P27" s="60"/>
      <c r="Q27" s="69"/>
      <c r="R27" s="69"/>
      <c r="S27" s="69"/>
      <c r="T27" s="70" t="str">
        <f t="shared" si="3"/>
        <v/>
      </c>
      <c r="U27" s="70"/>
      <c r="V27" s="70"/>
      <c r="W27" s="64"/>
      <c r="X27" s="64"/>
      <c r="Y27" s="64"/>
      <c r="Z27" s="64"/>
      <c r="AD27" s="43" t="s">
        <v>43</v>
      </c>
    </row>
    <row r="28" spans="1:33" ht="20" customHeight="1">
      <c r="A28" s="58" t="str">
        <f>IF($AD$16="","",$AD$16+21)</f>
        <v/>
      </c>
      <c r="B28" s="67" t="str">
        <f t="shared" si="0"/>
        <v/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59" t="str">
        <f t="shared" si="1"/>
        <v/>
      </c>
      <c r="N28" s="59"/>
      <c r="O28" s="60" t="str">
        <f t="shared" si="2"/>
        <v/>
      </c>
      <c r="P28" s="60"/>
      <c r="Q28" s="69"/>
      <c r="R28" s="69"/>
      <c r="S28" s="69"/>
      <c r="T28" s="70" t="str">
        <f t="shared" si="3"/>
        <v/>
      </c>
      <c r="U28" s="70"/>
      <c r="V28" s="70"/>
      <c r="W28" s="64"/>
      <c r="X28" s="64"/>
      <c r="Y28" s="64"/>
      <c r="Z28" s="64"/>
      <c r="AD28" s="43" t="s">
        <v>44</v>
      </c>
    </row>
    <row r="29" spans="1:33" ht="20" customHeight="1">
      <c r="A29" s="58" t="str">
        <f>IF($AD$16="","",$AD$16+22)</f>
        <v/>
      </c>
      <c r="B29" s="67" t="str">
        <f t="shared" si="0"/>
        <v/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59" t="str">
        <f t="shared" si="1"/>
        <v/>
      </c>
      <c r="N29" s="59"/>
      <c r="O29" s="60" t="str">
        <f t="shared" si="2"/>
        <v/>
      </c>
      <c r="P29" s="60"/>
      <c r="Q29" s="69"/>
      <c r="R29" s="69"/>
      <c r="S29" s="69"/>
      <c r="T29" s="70" t="str">
        <f t="shared" si="3"/>
        <v/>
      </c>
      <c r="U29" s="70"/>
      <c r="V29" s="70"/>
      <c r="W29" s="64"/>
      <c r="X29" s="64"/>
      <c r="Y29" s="64"/>
      <c r="Z29" s="64"/>
      <c r="AD29" s="48" t="s">
        <v>45</v>
      </c>
      <c r="AE29" s="48"/>
      <c r="AF29" s="48"/>
      <c r="AG29" s="48"/>
    </row>
    <row r="30" spans="1:33" ht="20" customHeight="1">
      <c r="A30" s="58" t="str">
        <f>IF($AD$16="","",$AD$16+23)</f>
        <v/>
      </c>
      <c r="B30" s="67" t="str">
        <f t="shared" si="0"/>
        <v/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59" t="str">
        <f t="shared" si="1"/>
        <v/>
      </c>
      <c r="N30" s="59"/>
      <c r="O30" s="60" t="str">
        <f t="shared" si="2"/>
        <v/>
      </c>
      <c r="P30" s="60"/>
      <c r="Q30" s="69"/>
      <c r="R30" s="69"/>
      <c r="S30" s="69"/>
      <c r="T30" s="70" t="str">
        <f t="shared" si="3"/>
        <v/>
      </c>
      <c r="U30" s="70"/>
      <c r="V30" s="70"/>
      <c r="W30" s="64"/>
      <c r="X30" s="64"/>
      <c r="Y30" s="64"/>
      <c r="Z30" s="64"/>
      <c r="AD30" s="43" t="s">
        <v>46</v>
      </c>
    </row>
    <row r="31" spans="1:33" ht="20" customHeight="1">
      <c r="A31" s="58" t="str">
        <f>IF($AD$16="","",$AD$16+24)</f>
        <v/>
      </c>
      <c r="B31" s="67" t="str">
        <f t="shared" si="0"/>
        <v/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59" t="str">
        <f t="shared" si="1"/>
        <v/>
      </c>
      <c r="N31" s="59"/>
      <c r="O31" s="60" t="str">
        <f t="shared" si="2"/>
        <v/>
      </c>
      <c r="P31" s="60"/>
      <c r="Q31" s="69"/>
      <c r="R31" s="69"/>
      <c r="S31" s="69"/>
      <c r="T31" s="70" t="str">
        <f t="shared" si="3"/>
        <v/>
      </c>
      <c r="U31" s="70"/>
      <c r="V31" s="70"/>
      <c r="W31" s="64"/>
      <c r="X31" s="64"/>
      <c r="Y31" s="64"/>
      <c r="Z31" s="64"/>
      <c r="AD31" s="43" t="s">
        <v>47</v>
      </c>
    </row>
    <row r="32" spans="1:33" ht="20" customHeight="1">
      <c r="A32" s="58" t="str">
        <f>IF($AD$16="","",$AD$16+25)</f>
        <v/>
      </c>
      <c r="B32" s="67" t="str">
        <f t="shared" si="0"/>
        <v/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59" t="str">
        <f t="shared" si="1"/>
        <v/>
      </c>
      <c r="N32" s="59"/>
      <c r="O32" s="60" t="str">
        <f t="shared" si="2"/>
        <v/>
      </c>
      <c r="P32" s="60"/>
      <c r="Q32" s="69"/>
      <c r="R32" s="69"/>
      <c r="S32" s="69"/>
      <c r="T32" s="70" t="str">
        <f t="shared" si="3"/>
        <v/>
      </c>
      <c r="U32" s="70"/>
      <c r="V32" s="70"/>
      <c r="W32" s="64"/>
      <c r="X32" s="64"/>
      <c r="Y32" s="64"/>
      <c r="Z32" s="64"/>
      <c r="AD32" s="43" t="s">
        <v>48</v>
      </c>
    </row>
    <row r="33" spans="1:30" ht="20" customHeight="1">
      <c r="A33" s="58" t="str">
        <f>IF($AD$16="","",$AD$16+26)</f>
        <v/>
      </c>
      <c r="B33" s="67" t="str">
        <f t="shared" si="0"/>
        <v/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59" t="str">
        <f t="shared" si="1"/>
        <v/>
      </c>
      <c r="N33" s="59"/>
      <c r="O33" s="60" t="str">
        <f t="shared" si="2"/>
        <v/>
      </c>
      <c r="P33" s="60"/>
      <c r="Q33" s="69"/>
      <c r="R33" s="69"/>
      <c r="S33" s="69"/>
      <c r="T33" s="70" t="str">
        <f t="shared" si="3"/>
        <v/>
      </c>
      <c r="U33" s="70"/>
      <c r="V33" s="70"/>
      <c r="W33" s="64"/>
      <c r="X33" s="64"/>
      <c r="Y33" s="64"/>
      <c r="Z33" s="64"/>
      <c r="AD33" s="43" t="s">
        <v>49</v>
      </c>
    </row>
    <row r="34" spans="1:30" ht="20" customHeight="1">
      <c r="A34" s="58" t="str">
        <f>IF($AD$16="","",$AD$16+27)</f>
        <v/>
      </c>
      <c r="B34" s="67" t="str">
        <f t="shared" si="0"/>
        <v/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59" t="str">
        <f t="shared" si="1"/>
        <v/>
      </c>
      <c r="N34" s="59"/>
      <c r="O34" s="60" t="str">
        <f t="shared" si="2"/>
        <v/>
      </c>
      <c r="P34" s="60"/>
      <c r="Q34" s="69"/>
      <c r="R34" s="69"/>
      <c r="S34" s="69"/>
      <c r="T34" s="70" t="str">
        <f t="shared" si="3"/>
        <v/>
      </c>
      <c r="U34" s="70"/>
      <c r="V34" s="70"/>
      <c r="W34" s="64"/>
      <c r="X34" s="64"/>
      <c r="Y34" s="64"/>
      <c r="Z34" s="64"/>
      <c r="AC34" s="43" t="s">
        <v>50</v>
      </c>
    </row>
    <row r="35" spans="1:30" ht="20" customHeight="1">
      <c r="A35" s="58" t="str">
        <f>IF($AD$16="","",IF($AD$16+28&gt;$AE$16,"",$AD$16+28))</f>
        <v/>
      </c>
      <c r="B35" s="67" t="str">
        <f t="shared" si="0"/>
        <v/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59" t="str">
        <f t="shared" si="1"/>
        <v/>
      </c>
      <c r="N35" s="59"/>
      <c r="O35" s="60" t="str">
        <f t="shared" si="2"/>
        <v/>
      </c>
      <c r="P35" s="60"/>
      <c r="Q35" s="69"/>
      <c r="R35" s="69"/>
      <c r="S35" s="69"/>
      <c r="T35" s="70" t="str">
        <f t="shared" si="3"/>
        <v/>
      </c>
      <c r="U35" s="70"/>
      <c r="V35" s="70"/>
      <c r="W35" s="64"/>
      <c r="X35" s="64"/>
      <c r="Y35" s="64"/>
      <c r="Z35" s="64"/>
      <c r="AC35" s="43" t="s">
        <v>25</v>
      </c>
      <c r="AD35" s="43" t="s">
        <v>51</v>
      </c>
    </row>
    <row r="36" spans="1:30" ht="20" customHeight="1">
      <c r="A36" s="58" t="str">
        <f>IF($AD$16="","",IF($AD$16+29&gt;$AE$16,"",$AD$16+29))</f>
        <v/>
      </c>
      <c r="B36" s="67" t="str">
        <f t="shared" si="0"/>
        <v/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59" t="str">
        <f t="shared" si="1"/>
        <v/>
      </c>
      <c r="N36" s="59"/>
      <c r="O36" s="60" t="str">
        <f t="shared" si="2"/>
        <v/>
      </c>
      <c r="P36" s="60"/>
      <c r="Q36" s="69"/>
      <c r="R36" s="69"/>
      <c r="S36" s="69"/>
      <c r="T36" s="70" t="str">
        <f t="shared" si="3"/>
        <v/>
      </c>
      <c r="U36" s="70"/>
      <c r="V36" s="70"/>
      <c r="W36" s="64"/>
      <c r="X36" s="64"/>
      <c r="Y36" s="64"/>
      <c r="Z36" s="64"/>
      <c r="AD36" s="48" t="s">
        <v>52</v>
      </c>
    </row>
    <row r="37" spans="1:30" ht="20" customHeight="1" thickBot="1">
      <c r="A37" s="58" t="str">
        <f>IF($AD$16="","",IF($AD$16+30&gt;$AE$16,"",$AD$16+30))</f>
        <v/>
      </c>
      <c r="B37" s="67" t="str">
        <f t="shared" si="0"/>
        <v/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59" t="str">
        <f t="shared" si="1"/>
        <v/>
      </c>
      <c r="N37" s="59"/>
      <c r="O37" s="60" t="str">
        <f t="shared" si="2"/>
        <v/>
      </c>
      <c r="P37" s="60"/>
      <c r="Q37" s="69"/>
      <c r="R37" s="69"/>
      <c r="S37" s="69"/>
      <c r="T37" s="70" t="str">
        <f t="shared" si="3"/>
        <v/>
      </c>
      <c r="U37" s="70"/>
      <c r="V37" s="70"/>
      <c r="W37" s="64"/>
      <c r="X37" s="64"/>
      <c r="Y37" s="64"/>
      <c r="Z37" s="64"/>
      <c r="AD37" s="43" t="s">
        <v>53</v>
      </c>
    </row>
    <row r="38" spans="1:30" ht="20" customHeight="1" thickBot="1">
      <c r="A38" s="49" t="s">
        <v>16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62">
        <f>SUM(T7:T37)</f>
        <v>0</v>
      </c>
      <c r="U38" s="62"/>
      <c r="V38" s="62"/>
      <c r="W38" s="65"/>
      <c r="X38" s="65"/>
      <c r="Y38" s="65"/>
      <c r="Z38" s="65"/>
      <c r="AD38" s="43" t="s">
        <v>54</v>
      </c>
    </row>
    <row r="39" spans="1:30" ht="20" customHeight="1"/>
  </sheetData>
  <mergeCells count="335">
    <mergeCell ref="O37:P37"/>
    <mergeCell ref="Q37:S37"/>
    <mergeCell ref="T37:V37"/>
    <mergeCell ref="W37:Z37"/>
    <mergeCell ref="A38:S38"/>
    <mergeCell ref="T38:V38"/>
    <mergeCell ref="W38:Z38"/>
    <mergeCell ref="O36:P36"/>
    <mergeCell ref="Q36:S36"/>
    <mergeCell ref="T36:V36"/>
    <mergeCell ref="W36:Z36"/>
    <mergeCell ref="C37:D37"/>
    <mergeCell ref="E37:F37"/>
    <mergeCell ref="G37:H37"/>
    <mergeCell ref="I37:J37"/>
    <mergeCell ref="K37:L37"/>
    <mergeCell ref="M37:N37"/>
    <mergeCell ref="O35:P35"/>
    <mergeCell ref="Q35:S35"/>
    <mergeCell ref="T35:V35"/>
    <mergeCell ref="W35:Z35"/>
    <mergeCell ref="C36:D36"/>
    <mergeCell ref="E36:F36"/>
    <mergeCell ref="G36:H36"/>
    <mergeCell ref="I36:J36"/>
    <mergeCell ref="K36:L36"/>
    <mergeCell ref="M36:N36"/>
    <mergeCell ref="O34:P34"/>
    <mergeCell ref="Q34:S34"/>
    <mergeCell ref="T34:V34"/>
    <mergeCell ref="W34:Z34"/>
    <mergeCell ref="C35:D35"/>
    <mergeCell ref="E35:F35"/>
    <mergeCell ref="G35:H35"/>
    <mergeCell ref="I35:J35"/>
    <mergeCell ref="K35:L35"/>
    <mergeCell ref="M35:N35"/>
    <mergeCell ref="O33:P33"/>
    <mergeCell ref="Q33:S33"/>
    <mergeCell ref="T33:V33"/>
    <mergeCell ref="W33:Z33"/>
    <mergeCell ref="C34:D34"/>
    <mergeCell ref="E34:F34"/>
    <mergeCell ref="G34:H34"/>
    <mergeCell ref="I34:J34"/>
    <mergeCell ref="K34:L34"/>
    <mergeCell ref="M34:N34"/>
    <mergeCell ref="O32:P32"/>
    <mergeCell ref="Q32:S32"/>
    <mergeCell ref="T32:V32"/>
    <mergeCell ref="W32:Z32"/>
    <mergeCell ref="C33:D33"/>
    <mergeCell ref="E33:F33"/>
    <mergeCell ref="G33:H33"/>
    <mergeCell ref="I33:J33"/>
    <mergeCell ref="K33:L33"/>
    <mergeCell ref="M33:N33"/>
    <mergeCell ref="O31:P31"/>
    <mergeCell ref="Q31:S31"/>
    <mergeCell ref="T31:V31"/>
    <mergeCell ref="W31:Z31"/>
    <mergeCell ref="C32:D32"/>
    <mergeCell ref="E32:F32"/>
    <mergeCell ref="G32:H32"/>
    <mergeCell ref="I32:J32"/>
    <mergeCell ref="K32:L32"/>
    <mergeCell ref="M32:N32"/>
    <mergeCell ref="O30:P30"/>
    <mergeCell ref="Q30:S30"/>
    <mergeCell ref="T30:V30"/>
    <mergeCell ref="W30:Z30"/>
    <mergeCell ref="C31:D31"/>
    <mergeCell ref="E31:F31"/>
    <mergeCell ref="G31:H31"/>
    <mergeCell ref="I31:J31"/>
    <mergeCell ref="K31:L31"/>
    <mergeCell ref="M31:N31"/>
    <mergeCell ref="O29:P29"/>
    <mergeCell ref="Q29:S29"/>
    <mergeCell ref="T29:V29"/>
    <mergeCell ref="W29:Z29"/>
    <mergeCell ref="C30:D30"/>
    <mergeCell ref="E30:F30"/>
    <mergeCell ref="G30:H30"/>
    <mergeCell ref="I30:J30"/>
    <mergeCell ref="K30:L30"/>
    <mergeCell ref="M30:N30"/>
    <mergeCell ref="O28:P28"/>
    <mergeCell ref="Q28:S28"/>
    <mergeCell ref="T28:V28"/>
    <mergeCell ref="W28:Z28"/>
    <mergeCell ref="C29:D29"/>
    <mergeCell ref="E29:F29"/>
    <mergeCell ref="G29:H29"/>
    <mergeCell ref="I29:J29"/>
    <mergeCell ref="K29:L29"/>
    <mergeCell ref="M29:N29"/>
    <mergeCell ref="O27:P27"/>
    <mergeCell ref="Q27:S27"/>
    <mergeCell ref="T27:V27"/>
    <mergeCell ref="W27:Z27"/>
    <mergeCell ref="C28:D28"/>
    <mergeCell ref="E28:F28"/>
    <mergeCell ref="G28:H28"/>
    <mergeCell ref="I28:J28"/>
    <mergeCell ref="K28:L28"/>
    <mergeCell ref="M28:N28"/>
    <mergeCell ref="O26:P26"/>
    <mergeCell ref="Q26:S26"/>
    <mergeCell ref="T26:V26"/>
    <mergeCell ref="W26:Z26"/>
    <mergeCell ref="C27:D27"/>
    <mergeCell ref="E27:F27"/>
    <mergeCell ref="G27:H27"/>
    <mergeCell ref="I27:J27"/>
    <mergeCell ref="K27:L27"/>
    <mergeCell ref="M27:N27"/>
    <mergeCell ref="O25:P25"/>
    <mergeCell ref="Q25:S25"/>
    <mergeCell ref="T25:V25"/>
    <mergeCell ref="W25:Z25"/>
    <mergeCell ref="C26:D26"/>
    <mergeCell ref="E26:F26"/>
    <mergeCell ref="G26:H26"/>
    <mergeCell ref="I26:J26"/>
    <mergeCell ref="K26:L26"/>
    <mergeCell ref="M26:N26"/>
    <mergeCell ref="O24:P24"/>
    <mergeCell ref="Q24:S24"/>
    <mergeCell ref="T24:V24"/>
    <mergeCell ref="W24:Z24"/>
    <mergeCell ref="C25:D25"/>
    <mergeCell ref="E25:F25"/>
    <mergeCell ref="G25:H25"/>
    <mergeCell ref="I25:J25"/>
    <mergeCell ref="K25:L25"/>
    <mergeCell ref="M25:N25"/>
    <mergeCell ref="O23:P23"/>
    <mergeCell ref="Q23:S23"/>
    <mergeCell ref="T23:V23"/>
    <mergeCell ref="W23:Z23"/>
    <mergeCell ref="C24:D24"/>
    <mergeCell ref="E24:F24"/>
    <mergeCell ref="G24:H24"/>
    <mergeCell ref="I24:J24"/>
    <mergeCell ref="K24:L24"/>
    <mergeCell ref="M24:N24"/>
    <mergeCell ref="O22:P22"/>
    <mergeCell ref="Q22:S22"/>
    <mergeCell ref="T22:V22"/>
    <mergeCell ref="W22:Z22"/>
    <mergeCell ref="C23:D23"/>
    <mergeCell ref="E23:F23"/>
    <mergeCell ref="G23:H23"/>
    <mergeCell ref="I23:J23"/>
    <mergeCell ref="K23:L23"/>
    <mergeCell ref="M23:N23"/>
    <mergeCell ref="O21:P21"/>
    <mergeCell ref="Q21:S21"/>
    <mergeCell ref="T21:V21"/>
    <mergeCell ref="W21:Z21"/>
    <mergeCell ref="C22:D22"/>
    <mergeCell ref="E22:F22"/>
    <mergeCell ref="G22:H22"/>
    <mergeCell ref="I22:J22"/>
    <mergeCell ref="K22:L22"/>
    <mergeCell ref="M22:N22"/>
    <mergeCell ref="O20:P20"/>
    <mergeCell ref="Q20:S20"/>
    <mergeCell ref="T20:V20"/>
    <mergeCell ref="W20:Z20"/>
    <mergeCell ref="C21:D21"/>
    <mergeCell ref="E21:F21"/>
    <mergeCell ref="G21:H21"/>
    <mergeCell ref="I21:J21"/>
    <mergeCell ref="K21:L21"/>
    <mergeCell ref="M21:N21"/>
    <mergeCell ref="O19:P19"/>
    <mergeCell ref="Q19:S19"/>
    <mergeCell ref="T19:V19"/>
    <mergeCell ref="W19:Z19"/>
    <mergeCell ref="C20:D20"/>
    <mergeCell ref="E20:F20"/>
    <mergeCell ref="G20:H20"/>
    <mergeCell ref="I20:J20"/>
    <mergeCell ref="K20:L20"/>
    <mergeCell ref="M20:N20"/>
    <mergeCell ref="O18:P18"/>
    <mergeCell ref="Q18:S18"/>
    <mergeCell ref="T18:V18"/>
    <mergeCell ref="W18:Z18"/>
    <mergeCell ref="C19:D19"/>
    <mergeCell ref="E19:F19"/>
    <mergeCell ref="G19:H19"/>
    <mergeCell ref="I19:J19"/>
    <mergeCell ref="K19:L19"/>
    <mergeCell ref="M19:N19"/>
    <mergeCell ref="O17:P17"/>
    <mergeCell ref="Q17:S17"/>
    <mergeCell ref="T17:V17"/>
    <mergeCell ref="W17:Z17"/>
    <mergeCell ref="C18:D18"/>
    <mergeCell ref="E18:F18"/>
    <mergeCell ref="G18:H18"/>
    <mergeCell ref="I18:J18"/>
    <mergeCell ref="K18:L18"/>
    <mergeCell ref="M18:N18"/>
    <mergeCell ref="O16:P16"/>
    <mergeCell ref="Q16:S16"/>
    <mergeCell ref="T16:V16"/>
    <mergeCell ref="W16:Z16"/>
    <mergeCell ref="C17:D17"/>
    <mergeCell ref="E17:F17"/>
    <mergeCell ref="G17:H17"/>
    <mergeCell ref="I17:J17"/>
    <mergeCell ref="K17:L17"/>
    <mergeCell ref="M17:N17"/>
    <mergeCell ref="O15:P15"/>
    <mergeCell ref="Q15:S15"/>
    <mergeCell ref="T15:V15"/>
    <mergeCell ref="W15:Z15"/>
    <mergeCell ref="C16:D16"/>
    <mergeCell ref="E16:F16"/>
    <mergeCell ref="G16:H16"/>
    <mergeCell ref="I16:J16"/>
    <mergeCell ref="K16:L16"/>
    <mergeCell ref="M16:N16"/>
    <mergeCell ref="O14:P14"/>
    <mergeCell ref="Q14:S14"/>
    <mergeCell ref="T14:V14"/>
    <mergeCell ref="W14:Z14"/>
    <mergeCell ref="C15:D15"/>
    <mergeCell ref="E15:F15"/>
    <mergeCell ref="G15:H15"/>
    <mergeCell ref="I15:J15"/>
    <mergeCell ref="K15:L15"/>
    <mergeCell ref="M15:N15"/>
    <mergeCell ref="O13:P13"/>
    <mergeCell ref="Q13:S13"/>
    <mergeCell ref="T13:V13"/>
    <mergeCell ref="W13:Z13"/>
    <mergeCell ref="C14:D14"/>
    <mergeCell ref="E14:F14"/>
    <mergeCell ref="G14:H14"/>
    <mergeCell ref="I14:J14"/>
    <mergeCell ref="K14:L14"/>
    <mergeCell ref="M14:N14"/>
    <mergeCell ref="O12:P12"/>
    <mergeCell ref="Q12:S12"/>
    <mergeCell ref="T12:V12"/>
    <mergeCell ref="W12:Z12"/>
    <mergeCell ref="C13:D13"/>
    <mergeCell ref="E13:F13"/>
    <mergeCell ref="G13:H13"/>
    <mergeCell ref="I13:J13"/>
    <mergeCell ref="K13:L13"/>
    <mergeCell ref="M13:N13"/>
    <mergeCell ref="O11:P11"/>
    <mergeCell ref="Q11:S11"/>
    <mergeCell ref="T11:V11"/>
    <mergeCell ref="W11:Z11"/>
    <mergeCell ref="C12:D12"/>
    <mergeCell ref="E12:F12"/>
    <mergeCell ref="G12:H12"/>
    <mergeCell ref="I12:J12"/>
    <mergeCell ref="K12:L12"/>
    <mergeCell ref="M12:N12"/>
    <mergeCell ref="O10:P10"/>
    <mergeCell ref="Q10:S10"/>
    <mergeCell ref="T10:V10"/>
    <mergeCell ref="W10:Z10"/>
    <mergeCell ref="C11:D11"/>
    <mergeCell ref="E11:F11"/>
    <mergeCell ref="G11:H11"/>
    <mergeCell ref="I11:J11"/>
    <mergeCell ref="K11:L11"/>
    <mergeCell ref="M11:N11"/>
    <mergeCell ref="O9:P9"/>
    <mergeCell ref="Q9:S9"/>
    <mergeCell ref="T9:V9"/>
    <mergeCell ref="W9:Z9"/>
    <mergeCell ref="C10:D10"/>
    <mergeCell ref="E10:F10"/>
    <mergeCell ref="G10:H10"/>
    <mergeCell ref="I10:J10"/>
    <mergeCell ref="K10:L10"/>
    <mergeCell ref="M10:N10"/>
    <mergeCell ref="O8:P8"/>
    <mergeCell ref="Q8:S8"/>
    <mergeCell ref="T8:V8"/>
    <mergeCell ref="W8:Z8"/>
    <mergeCell ref="C9:D9"/>
    <mergeCell ref="E9:F9"/>
    <mergeCell ref="G9:H9"/>
    <mergeCell ref="I9:J9"/>
    <mergeCell ref="K9:L9"/>
    <mergeCell ref="M9:N9"/>
    <mergeCell ref="O7:P7"/>
    <mergeCell ref="Q7:S7"/>
    <mergeCell ref="T7:V7"/>
    <mergeCell ref="W7:Z7"/>
    <mergeCell ref="C8:D8"/>
    <mergeCell ref="E8:F8"/>
    <mergeCell ref="G8:H8"/>
    <mergeCell ref="I8:J8"/>
    <mergeCell ref="K8:L8"/>
    <mergeCell ref="M8:N8"/>
    <mergeCell ref="C7:D7"/>
    <mergeCell ref="E7:F7"/>
    <mergeCell ref="G7:H7"/>
    <mergeCell ref="I7:J7"/>
    <mergeCell ref="K7:L7"/>
    <mergeCell ref="M7:N7"/>
    <mergeCell ref="Q5:S6"/>
    <mergeCell ref="T5:V6"/>
    <mergeCell ref="W5:Z6"/>
    <mergeCell ref="C6:D6"/>
    <mergeCell ref="E6:F6"/>
    <mergeCell ref="G6:H6"/>
    <mergeCell ref="I6:J6"/>
    <mergeCell ref="K6:L6"/>
    <mergeCell ref="M6:N6"/>
    <mergeCell ref="O6:P6"/>
    <mergeCell ref="A5:A6"/>
    <mergeCell ref="B5:B6"/>
    <mergeCell ref="C5:F5"/>
    <mergeCell ref="G5:J5"/>
    <mergeCell ref="K5:L5"/>
    <mergeCell ref="M5:P5"/>
    <mergeCell ref="A1:Z1"/>
    <mergeCell ref="A3:B3"/>
    <mergeCell ref="L3:M3"/>
    <mergeCell ref="N3:Q3"/>
    <mergeCell ref="S3:T3"/>
    <mergeCell ref="U3:Z3"/>
  </mergeCells>
  <phoneticPr fontId="1"/>
  <dataValidations count="1">
    <dataValidation type="whole" allowBlank="1" showErrorMessage="1" sqref="AD6" xr:uid="{304109AA-594E-4C1F-8140-F1E5FFE9C40F}">
      <formula1>1</formula1>
      <formula2>60</formula2>
    </dataValidation>
  </dataValidations>
  <pageMargins left="0.78740157480314965" right="0.78740157480314965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j</vt:lpstr>
      <vt:lpstr>アルバイト賃金計算簿</vt:lpstr>
      <vt:lpstr>アルバイト賃金計算簿!Print_Area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アルバイト賃金計算簿</dc:title>
  <dc:subject>勤怠管理</dc:subject>
  <dc:creator>ホウフリンク</dc:creator>
  <dc:description>【2023/12/18】
・説明の修正
【2019/11/13】
・リリース</dc:description>
  <cp:lastModifiedBy>リンク ホウフ</cp:lastModifiedBy>
  <cp:lastPrinted>2023-12-18T04:24:22Z</cp:lastPrinted>
  <dcterms:created xsi:type="dcterms:W3CDTF">2014-07-14T04:53:16Z</dcterms:created>
  <dcterms:modified xsi:type="dcterms:W3CDTF">2023-12-18T04:34:29Z</dcterms:modified>
</cp:coreProperties>
</file>